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opetrol-my.sharepoint.com/personal/impuestosexterno_odl_com_co/Documents/Backup Daissy/OBIC/2022/10. Medios Distritales/2. Hato Corozal/"/>
    </mc:Choice>
  </mc:AlternateContent>
  <xr:revisionPtr revIDLastSave="110" documentId="11_4EC382671DEA060967028B264DE668E832267DE7" xr6:coauthVersionLast="47" xr6:coauthVersionMax="47" xr10:uidLastSave="{236104C6-A143-421A-A351-FE13409ACB4C}"/>
  <bookViews>
    <workbookView xWindow="-110" yWindow="-110" windowWidth="19420" windowHeight="10420" tabRatio="500" xr2:uid="{00000000-000D-0000-FFFF-FFFF00000000}"/>
  </bookViews>
  <sheets>
    <sheet name="Formato 10" sheetId="1" r:id="rId1"/>
  </sheets>
  <externalReferences>
    <externalReference r:id="rId2"/>
  </externalReferences>
  <definedNames>
    <definedName name="_xlnm.Print_Area" localSheetId="0">'Formato 10'!$A$1:$W$33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34" i="1" l="1"/>
  <c r="R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<sst xmlns="http://schemas.openxmlformats.org/spreadsheetml/2006/main" count="151" uniqueCount="61">
  <si>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</si>
  <si>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</si>
  <si>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</si>
  <si>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</si>
  <si>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</si>
  <si>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</si>
  <si>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</si>
  <si>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</si>
  <si>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</si>
  <si>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</si>
  <si>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</si>
  <si>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</si>
  <si>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</si>
  <si>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</si>
  <si>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</si>
  <si>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</si>
  <si>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</si>
  <si>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</si>
  <si>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</si>
  <si>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</si>
  <si>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</si>
  <si>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</si>
  <si>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</si>
  <si>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>001</t>
  </si>
  <si>
    <t xml:space="preserve">	CONSORCIO GRUPO STORK</t>
  </si>
  <si>
    <t>CONSULCONS LTDA</t>
  </si>
  <si>
    <t>YALE SERVISSEG LIMITADA</t>
  </si>
  <si>
    <t>ASOCIACION ASOVIDA DEL LLANO</t>
  </si>
  <si>
    <t>AVALUOS E INVENTARIOS CIA LTDA</t>
  </si>
  <si>
    <t>SEGARQ LIMITADA</t>
  </si>
  <si>
    <t>FUMIGAR &amp; SERVICIOS LTDA</t>
  </si>
  <si>
    <t>lnfo.comercial@stork.com</t>
  </si>
  <si>
    <t>administracion@consulcons.com</t>
  </si>
  <si>
    <t>tesoreria@yaleseguridad.com</t>
  </si>
  <si>
    <t>asovidadelllano13@gmail.com</t>
  </si>
  <si>
    <t>avaluos.inventarios@gmail.com</t>
  </si>
  <si>
    <t>arquitectonico@segarq.com</t>
  </si>
  <si>
    <t>t.humanofumigar@gmail.com</t>
  </si>
  <si>
    <t>162</t>
  </si>
  <si>
    <t>2022-03-17</t>
  </si>
  <si>
    <t>2022-04-21</t>
  </si>
  <si>
    <t>2022-05-24</t>
  </si>
  <si>
    <t>2022-06-02</t>
  </si>
  <si>
    <t>2022-08-25</t>
  </si>
  <si>
    <t>2022-09-22</t>
  </si>
  <si>
    <t>2022-10-25</t>
  </si>
  <si>
    <t>2022-11-24</t>
  </si>
  <si>
    <t>2022-02-22</t>
  </si>
  <si>
    <t>2022-10-13</t>
  </si>
  <si>
    <t>2022-05-19</t>
  </si>
  <si>
    <t>2022-06-23</t>
  </si>
  <si>
    <t>2022-07-21</t>
  </si>
  <si>
    <t>2022-08-18</t>
  </si>
  <si>
    <t>2022-09-15</t>
  </si>
  <si>
    <t>2022-10-20</t>
  </si>
  <si>
    <t>2022-11-17</t>
  </si>
  <si>
    <t>2022-12-15</t>
  </si>
  <si>
    <t>2023-01-12</t>
  </si>
  <si>
    <t>2022-10-06</t>
  </si>
  <si>
    <t>2022-11-03</t>
  </si>
  <si>
    <t>2022-12-19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</si>
</sst>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</font>
    <font>
      <u/>
      <sz val="10"/>
      <color theme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581E79AC-6705-4683-B183-A73EB2A6EC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opetrol-my.sharepoint.com/personal/impuestosexterno_odl_com_co/Documents/Backup%20Daissy/OBIC/2022/10.%20Medios%20Distritales/2.%20Hato%20Corozal/OBIC%20-%20Informaci&#243;n%20exogena%202022.xlsx" TargetMode="External"/><Relationship Id="rId1" Type="http://schemas.openxmlformats.org/officeDocument/2006/relationships/externalLinkPath" Target="OBIC%20-%20Informaci&#243;n%20exogen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ido"/>
      <sheetName val="HC-Datos"/>
      <sheetName val="HC2- Revisión Gerencial"/>
      <sheetName val="HC3 Declaraciones"/>
      <sheetName val="HC4-EXOHATO001"/>
      <sheetName val="HC5 - Papel de trabajo"/>
      <sheetName val="HC6-Bases"/>
      <sheetName val="Aux retenciones 2022"/>
      <sheetName val="Normatividad"/>
      <sheetName val="Balance"/>
      <sheetName val="Pagos"/>
    </sheetNames>
    <sheetDataSet>
      <sheetData sheetId="0"/>
      <sheetData sheetId="1"/>
      <sheetData sheetId="2"/>
      <sheetData sheetId="3"/>
      <sheetData sheetId="4">
        <row r="8">
          <cell r="C8" t="str">
            <v>NIT o CC</v>
          </cell>
          <cell r="D8" t="str">
            <v xml:space="preserve">Dirección </v>
          </cell>
          <cell r="E8" t="str">
            <v>Ciudad del beneficiario</v>
          </cell>
          <cell r="F8" t="str">
            <v>Depto del beneficiario</v>
          </cell>
          <cell r="G8" t="str">
            <v>Telefono</v>
          </cell>
          <cell r="H8" t="str">
            <v>Código ICA</v>
          </cell>
          <cell r="I8" t="str">
            <v>Base gravable sujeta a retención en la fuente</v>
          </cell>
          <cell r="J8" t="str">
            <v>Valor de la retención en la fuente practicada</v>
          </cell>
        </row>
        <row r="9">
          <cell r="C9">
            <v>901239576</v>
          </cell>
          <cell r="D9" t="str">
            <v>KR 7 156 10 P 25</v>
          </cell>
          <cell r="E9" t="str">
            <v>Bogotá</v>
          </cell>
          <cell r="F9" t="str">
            <v>Cundinamarca</v>
          </cell>
          <cell r="G9">
            <v>6015169696</v>
          </cell>
          <cell r="H9">
            <v>303</v>
          </cell>
          <cell r="I9">
            <v>474304099</v>
          </cell>
          <cell r="J9">
            <v>4743042</v>
          </cell>
        </row>
        <row r="10">
          <cell r="C10">
            <v>830061316</v>
          </cell>
          <cell r="D10" t="str">
            <v>AC 100 17 A 36</v>
          </cell>
          <cell r="E10" t="str">
            <v>Bogotá</v>
          </cell>
          <cell r="F10" t="str">
            <v>Cundinamarca</v>
          </cell>
          <cell r="G10">
            <v>3123304355</v>
          </cell>
          <cell r="H10">
            <v>303</v>
          </cell>
          <cell r="I10">
            <v>95770655</v>
          </cell>
          <cell r="J10">
            <v>957706</v>
          </cell>
        </row>
        <row r="11">
          <cell r="C11">
            <v>860510882</v>
          </cell>
          <cell r="D11" t="str">
            <v>CL 88 22 A 28</v>
          </cell>
          <cell r="E11" t="str">
            <v>Bogotá</v>
          </cell>
          <cell r="F11" t="str">
            <v>Cundinamarca</v>
          </cell>
          <cell r="G11">
            <v>6016358035</v>
          </cell>
          <cell r="H11">
            <v>303</v>
          </cell>
          <cell r="I11">
            <v>9654049</v>
          </cell>
          <cell r="J11">
            <v>96542</v>
          </cell>
        </row>
        <row r="12">
          <cell r="C12">
            <v>900910259</v>
          </cell>
          <cell r="D12" t="str">
            <v>VDA BELLA VISTA GRANJA LA ORQUIDEA</v>
          </cell>
          <cell r="E12" t="str">
            <v>Monterrey</v>
          </cell>
          <cell r="F12" t="str">
            <v>Casanare</v>
          </cell>
          <cell r="G12">
            <v>3125500711</v>
          </cell>
          <cell r="H12">
            <v>303</v>
          </cell>
          <cell r="I12">
            <v>230000</v>
          </cell>
          <cell r="J12">
            <v>2300</v>
          </cell>
        </row>
        <row r="13">
          <cell r="C13">
            <v>830034976</v>
          </cell>
          <cell r="D13" t="str">
            <v>CALLE 145 13 A 58 AP 302</v>
          </cell>
          <cell r="E13" t="str">
            <v>Bogotá</v>
          </cell>
          <cell r="F13" t="str">
            <v>Cundinamarca</v>
          </cell>
          <cell r="G13">
            <v>6014783242</v>
          </cell>
          <cell r="H13">
            <v>303</v>
          </cell>
          <cell r="I13">
            <v>13000000</v>
          </cell>
          <cell r="J13">
            <v>130000</v>
          </cell>
        </row>
        <row r="14">
          <cell r="C14">
            <v>830028708</v>
          </cell>
          <cell r="D14" t="str">
            <v>CL 13 81 B 20</v>
          </cell>
          <cell r="E14" t="str">
            <v>Bogotá</v>
          </cell>
          <cell r="F14" t="str">
            <v>Cundinamarca</v>
          </cell>
          <cell r="G14">
            <v>6014749555</v>
          </cell>
          <cell r="H14">
            <v>303</v>
          </cell>
          <cell r="I14">
            <v>225321000</v>
          </cell>
          <cell r="J14">
            <v>2253210</v>
          </cell>
        </row>
        <row r="15">
          <cell r="C15">
            <v>832000773</v>
          </cell>
          <cell r="D15" t="str">
            <v>CL 25 A 16 42</v>
          </cell>
          <cell r="E15" t="str">
            <v>Yopal</v>
          </cell>
          <cell r="F15" t="str">
            <v>Casanare</v>
          </cell>
          <cell r="G15">
            <v>6085647581</v>
          </cell>
          <cell r="H15">
            <v>303</v>
          </cell>
          <cell r="I15">
            <v>1850000</v>
          </cell>
          <cell r="J15">
            <v>18500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valuos.inventarios@gmail.com" TargetMode="External"/><Relationship Id="rId7" Type="http://schemas.openxmlformats.org/officeDocument/2006/relationships/hyperlink" Target="mailto:t.humanofumigar@gmail.com" TargetMode="External"/><Relationship Id="rId2" Type="http://schemas.openxmlformats.org/officeDocument/2006/relationships/hyperlink" Target="mailto:avaluos.inventarios@gmail.com" TargetMode="External"/><Relationship Id="rId1" Type="http://schemas.openxmlformats.org/officeDocument/2006/relationships/hyperlink" Target="mailto:asovidadelllano13@gmail.com" TargetMode="External"/><Relationship Id="rId6" Type="http://schemas.openxmlformats.org/officeDocument/2006/relationships/hyperlink" Target="mailto:arquitectonico@segarq.com" TargetMode="External"/><Relationship Id="rId5" Type="http://schemas.openxmlformats.org/officeDocument/2006/relationships/hyperlink" Target="mailto:arquitectonico@segarq.com" TargetMode="External"/><Relationship Id="rId4" Type="http://schemas.openxmlformats.org/officeDocument/2006/relationships/hyperlink" Target="mailto:arquitectonico@segar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4"/>
  <sheetViews>
    <sheetView tabSelected="1" view="pageBreakPreview" topLeftCell="J1" zoomScale="60" zoomScaleNormal="40" workbookViewId="0">
      <selection activeCell="V3" sqref="V3:X4"/>
    </sheetView>
  </sheetViews>
  <sheetFormatPr baseColWidth="10" defaultColWidth="8.7265625" defaultRowHeight="12.5" x14ac:dyDescent="0.25"/>
  <cols>
    <col min="1" max="4" width="15.26953125" style="1" customWidth="1"/>
    <col min="5" max="5" width="31.36328125" style="1" bestFit="1" customWidth="1"/>
    <col min="6" max="10" width="15.26953125" style="1" customWidth="1"/>
    <col min="11" max="11" width="26.90625" style="1" bestFit="1" customWidth="1"/>
    <col min="12" max="13" width="15.26953125" style="1" customWidth="1"/>
    <col min="14" max="14" width="35.26953125" style="1" bestFit="1" customWidth="1"/>
    <col min="15" max="23" width="15.26953125" style="1" customWidth="1"/>
    <col min="24" max="1025" width="11.54296875" style="1"/>
  </cols>
  <sheetData>
    <row r="1" spans="1:23" ht="6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25">
      <c r="A2" s="1">
        <v>2022</v>
      </c>
      <c r="E2" s="1" t="s">
        <v>24</v>
      </c>
      <c r="F2" s="1">
        <v>3</v>
      </c>
      <c r="G2" s="1">
        <v>901239576</v>
      </c>
      <c r="I2" s="1" t="str">
        <f>+VLOOKUP(G2,'[1]HC4-EXOHATO001'!$C$8:$J$15,2,0)</f>
        <v>KR 7 156 10 P 25</v>
      </c>
      <c r="J2" s="1">
        <f>+VLOOKUP(G2,'[1]HC4-EXOHATO001'!$C$8:$J$15,5,0)</f>
        <v>6015169696</v>
      </c>
      <c r="K2" s="5" t="s">
        <v>31</v>
      </c>
      <c r="L2" s="1">
        <v>11</v>
      </c>
      <c r="M2" s="3" t="s">
        <v>23</v>
      </c>
      <c r="N2" s="1">
        <v>4</v>
      </c>
      <c r="O2" s="1">
        <v>303</v>
      </c>
      <c r="P2" t="s">
        <v>39</v>
      </c>
      <c r="Q2" s="1">
        <v>187066353</v>
      </c>
      <c r="R2" s="1">
        <v>1870664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5">
      <c r="A3" s="1">
        <v>2022</v>
      </c>
      <c r="E3" s="1" t="s">
        <v>24</v>
      </c>
      <c r="F3" s="1">
        <v>3</v>
      </c>
      <c r="G3" s="1">
        <v>901239576</v>
      </c>
      <c r="I3" s="1" t="str">
        <f>+VLOOKUP(G3,'[1]HC4-EXOHATO001'!$C$8:$J$15,2,0)</f>
        <v>KR 7 156 10 P 25</v>
      </c>
      <c r="J3" s="1">
        <f>+VLOOKUP(G3,'[1]HC4-EXOHATO001'!$C$8:$J$15,5,0)</f>
        <v>6015169696</v>
      </c>
      <c r="K3" s="5" t="s">
        <v>31</v>
      </c>
      <c r="L3" s="1">
        <v>11</v>
      </c>
      <c r="M3" s="3" t="s">
        <v>23</v>
      </c>
      <c r="N3" s="1">
        <v>4</v>
      </c>
      <c r="O3" s="1">
        <v>303</v>
      </c>
      <c r="P3" t="s">
        <v>40</v>
      </c>
      <c r="Q3" s="1">
        <v>20295861</v>
      </c>
      <c r="R3" s="1">
        <v>202959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5">
      <c r="A4" s="1">
        <v>2022</v>
      </c>
      <c r="E4" s="1" t="s">
        <v>24</v>
      </c>
      <c r="F4" s="1">
        <v>3</v>
      </c>
      <c r="G4" s="1">
        <v>901239576</v>
      </c>
      <c r="I4" s="1" t="str">
        <f>+VLOOKUP(G4,'[1]HC4-EXOHATO001'!$C$8:$J$15,2,0)</f>
        <v>KR 7 156 10 P 25</v>
      </c>
      <c r="J4" s="1">
        <f>+VLOOKUP(G4,'[1]HC4-EXOHATO001'!$C$8:$J$15,5,0)</f>
        <v>6015169696</v>
      </c>
      <c r="K4" s="5" t="s">
        <v>31</v>
      </c>
      <c r="L4" s="1">
        <v>11</v>
      </c>
      <c r="M4" s="3" t="s">
        <v>23</v>
      </c>
      <c r="N4" s="1">
        <v>4</v>
      </c>
      <c r="O4" s="1">
        <v>303</v>
      </c>
      <c r="P4" t="s">
        <v>41</v>
      </c>
      <c r="Q4" s="1">
        <v>1779997</v>
      </c>
      <c r="R4" s="1">
        <v>17800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5">
      <c r="A5" s="1">
        <v>2022</v>
      </c>
      <c r="E5" s="1" t="s">
        <v>24</v>
      </c>
      <c r="F5" s="1">
        <v>3</v>
      </c>
      <c r="G5" s="1">
        <v>901239576</v>
      </c>
      <c r="I5" s="1" t="str">
        <f>+VLOOKUP(G5,'[1]HC4-EXOHATO001'!$C$8:$J$15,2,0)</f>
        <v>KR 7 156 10 P 25</v>
      </c>
      <c r="J5" s="1">
        <f>+VLOOKUP(G5,'[1]HC4-EXOHATO001'!$C$8:$J$15,5,0)</f>
        <v>6015169696</v>
      </c>
      <c r="K5" s="5" t="s">
        <v>31</v>
      </c>
      <c r="L5" s="1">
        <v>11</v>
      </c>
      <c r="M5" s="3" t="s">
        <v>23</v>
      </c>
      <c r="N5" s="1">
        <v>4</v>
      </c>
      <c r="O5" s="1">
        <v>303</v>
      </c>
      <c r="P5" t="s">
        <v>42</v>
      </c>
      <c r="Q5" s="1">
        <v>71792769</v>
      </c>
      <c r="R5" s="1">
        <v>717928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5">
      <c r="A6" s="1">
        <v>2022</v>
      </c>
      <c r="E6" s="1" t="s">
        <v>24</v>
      </c>
      <c r="F6" s="1">
        <v>3</v>
      </c>
      <c r="G6" s="1">
        <v>901239576</v>
      </c>
      <c r="I6" s="1" t="str">
        <f>+VLOOKUP(G6,'[1]HC4-EXOHATO001'!$C$8:$J$15,2,0)</f>
        <v>KR 7 156 10 P 25</v>
      </c>
      <c r="J6" s="1">
        <f>+VLOOKUP(G6,'[1]HC4-EXOHATO001'!$C$8:$J$15,5,0)</f>
        <v>6015169696</v>
      </c>
      <c r="K6" s="5" t="s">
        <v>31</v>
      </c>
      <c r="L6" s="1">
        <v>11</v>
      </c>
      <c r="M6" s="3" t="s">
        <v>23</v>
      </c>
      <c r="N6" s="1">
        <v>4</v>
      </c>
      <c r="O6" s="1">
        <v>303</v>
      </c>
      <c r="P6" t="s">
        <v>43</v>
      </c>
      <c r="Q6" s="1">
        <v>15481847</v>
      </c>
      <c r="R6" s="1">
        <v>154818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5">
      <c r="A7" s="1">
        <v>2022</v>
      </c>
      <c r="E7" s="1" t="s">
        <v>24</v>
      </c>
      <c r="F7" s="1">
        <v>3</v>
      </c>
      <c r="G7" s="1">
        <v>901239576</v>
      </c>
      <c r="I7" s="1" t="str">
        <f>+VLOOKUP(G7,'[1]HC4-EXOHATO001'!$C$8:$J$15,2,0)</f>
        <v>KR 7 156 10 P 25</v>
      </c>
      <c r="J7" s="1">
        <f>+VLOOKUP(G7,'[1]HC4-EXOHATO001'!$C$8:$J$15,5,0)</f>
        <v>6015169696</v>
      </c>
      <c r="K7" s="5" t="s">
        <v>31</v>
      </c>
      <c r="L7" s="1">
        <v>11</v>
      </c>
      <c r="M7" s="3" t="s">
        <v>23</v>
      </c>
      <c r="N7" s="1">
        <v>4</v>
      </c>
      <c r="O7" s="1">
        <v>303</v>
      </c>
      <c r="P7" t="s">
        <v>44</v>
      </c>
      <c r="Q7" s="1">
        <v>9599438</v>
      </c>
      <c r="R7" s="1">
        <v>95994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5">
      <c r="A8" s="1">
        <v>2022</v>
      </c>
      <c r="E8" s="1" t="s">
        <v>24</v>
      </c>
      <c r="F8" s="1">
        <v>3</v>
      </c>
      <c r="G8" s="1">
        <v>901239576</v>
      </c>
      <c r="I8" s="1" t="str">
        <f>+VLOOKUP(G8,'[1]HC4-EXOHATO001'!$C$8:$J$15,2,0)</f>
        <v>KR 7 156 10 P 25</v>
      </c>
      <c r="J8" s="1">
        <f>+VLOOKUP(G8,'[1]HC4-EXOHATO001'!$C$8:$J$15,5,0)</f>
        <v>6015169696</v>
      </c>
      <c r="K8" s="5" t="s">
        <v>31</v>
      </c>
      <c r="L8" s="1">
        <v>11</v>
      </c>
      <c r="M8" s="3" t="s">
        <v>23</v>
      </c>
      <c r="N8" s="1">
        <v>4</v>
      </c>
      <c r="O8" s="1">
        <v>303</v>
      </c>
      <c r="P8" t="s">
        <v>45</v>
      </c>
      <c r="Q8" s="1">
        <v>36919776</v>
      </c>
      <c r="R8" s="1">
        <v>369198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5">
      <c r="A9" s="1">
        <v>2022</v>
      </c>
      <c r="E9" s="1" t="s">
        <v>24</v>
      </c>
      <c r="F9" s="1">
        <v>3</v>
      </c>
      <c r="G9" s="1">
        <v>901239576</v>
      </c>
      <c r="I9" s="1" t="str">
        <f>+VLOOKUP(G9,'[1]HC4-EXOHATO001'!$C$8:$J$15,2,0)</f>
        <v>KR 7 156 10 P 25</v>
      </c>
      <c r="J9" s="1">
        <f>+VLOOKUP(G9,'[1]HC4-EXOHATO001'!$C$8:$J$15,5,0)</f>
        <v>6015169696</v>
      </c>
      <c r="K9" s="5" t="s">
        <v>31</v>
      </c>
      <c r="L9" s="1">
        <v>11</v>
      </c>
      <c r="M9" s="3" t="s">
        <v>23</v>
      </c>
      <c r="N9" s="1">
        <v>4</v>
      </c>
      <c r="O9" s="1">
        <v>303</v>
      </c>
      <c r="P9" t="s">
        <v>46</v>
      </c>
      <c r="Q9" s="1">
        <v>131368058</v>
      </c>
      <c r="R9" s="1">
        <v>1313681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5">
      <c r="A10" s="1">
        <v>2022</v>
      </c>
      <c r="E10" s="1" t="s">
        <v>25</v>
      </c>
      <c r="F10" s="1">
        <v>3</v>
      </c>
      <c r="G10" s="1">
        <v>830061316</v>
      </c>
      <c r="I10" s="1" t="str">
        <f>+VLOOKUP(G10,'[1]HC4-EXOHATO001'!$C$8:$J$15,2,0)</f>
        <v>AC 100 17 A 36</v>
      </c>
      <c r="J10" s="1">
        <f>+VLOOKUP(G10,'[1]HC4-EXOHATO001'!$C$8:$J$15,5,0)</f>
        <v>3123304355</v>
      </c>
      <c r="K10" s="5" t="s">
        <v>32</v>
      </c>
      <c r="L10" s="1">
        <v>11</v>
      </c>
      <c r="M10" s="3" t="s">
        <v>23</v>
      </c>
      <c r="N10" s="1">
        <v>4</v>
      </c>
      <c r="O10" s="1">
        <v>303</v>
      </c>
      <c r="P10" t="s">
        <v>47</v>
      </c>
      <c r="Q10" s="1">
        <v>3552703</v>
      </c>
      <c r="R10" s="1">
        <v>35527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5">
      <c r="A11" s="1">
        <v>2022</v>
      </c>
      <c r="E11" s="1" t="s">
        <v>25</v>
      </c>
      <c r="F11" s="1">
        <v>3</v>
      </c>
      <c r="G11" s="1">
        <v>830061316</v>
      </c>
      <c r="I11" s="1" t="str">
        <f>+VLOOKUP(G11,'[1]HC4-EXOHATO001'!$C$8:$J$15,2,0)</f>
        <v>AC 100 17 A 36</v>
      </c>
      <c r="J11" s="1">
        <f>+VLOOKUP(G11,'[1]HC4-EXOHATO001'!$C$8:$J$15,5,0)</f>
        <v>3123304355</v>
      </c>
      <c r="K11" s="5" t="s">
        <v>32</v>
      </c>
      <c r="L11" s="1">
        <v>11</v>
      </c>
      <c r="M11" s="3" t="s">
        <v>23</v>
      </c>
      <c r="N11" s="1">
        <v>4</v>
      </c>
      <c r="O11" s="1">
        <v>303</v>
      </c>
      <c r="P11" t="s">
        <v>39</v>
      </c>
      <c r="Q11" s="1">
        <v>35723628</v>
      </c>
      <c r="R11" s="1">
        <v>357236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5">
      <c r="A12" s="1">
        <v>2022</v>
      </c>
      <c r="E12" s="1" t="s">
        <v>25</v>
      </c>
      <c r="F12" s="1">
        <v>3</v>
      </c>
      <c r="G12" s="1">
        <v>830061316</v>
      </c>
      <c r="I12" s="1" t="str">
        <f>+VLOOKUP(G12,'[1]HC4-EXOHATO001'!$C$8:$J$15,2,0)</f>
        <v>AC 100 17 A 36</v>
      </c>
      <c r="J12" s="1">
        <f>+VLOOKUP(G12,'[1]HC4-EXOHATO001'!$C$8:$J$15,5,0)</f>
        <v>3123304355</v>
      </c>
      <c r="K12" s="5" t="s">
        <v>32</v>
      </c>
      <c r="L12" s="1">
        <v>11</v>
      </c>
      <c r="M12" s="3" t="s">
        <v>23</v>
      </c>
      <c r="N12" s="1">
        <v>4</v>
      </c>
      <c r="O12" s="1">
        <v>303</v>
      </c>
      <c r="P12" t="s">
        <v>40</v>
      </c>
      <c r="Q12" s="1">
        <v>4195152</v>
      </c>
      <c r="R12" s="1">
        <v>41952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5">
      <c r="A13" s="1">
        <v>2022</v>
      </c>
      <c r="E13" s="1" t="s">
        <v>25</v>
      </c>
      <c r="F13" s="1">
        <v>3</v>
      </c>
      <c r="G13" s="1">
        <v>830061316</v>
      </c>
      <c r="I13" s="1" t="str">
        <f>+VLOOKUP(G13,'[1]HC4-EXOHATO001'!$C$8:$J$15,2,0)</f>
        <v>AC 100 17 A 36</v>
      </c>
      <c r="J13" s="1">
        <f>+VLOOKUP(G13,'[1]HC4-EXOHATO001'!$C$8:$J$15,5,0)</f>
        <v>3123304355</v>
      </c>
      <c r="K13" s="5" t="s">
        <v>32</v>
      </c>
      <c r="L13" s="1">
        <v>11</v>
      </c>
      <c r="M13" s="3" t="s">
        <v>23</v>
      </c>
      <c r="N13" s="1">
        <v>4</v>
      </c>
      <c r="O13" s="1">
        <v>303</v>
      </c>
      <c r="P13" t="s">
        <v>41</v>
      </c>
      <c r="Q13" s="1">
        <v>8817028</v>
      </c>
      <c r="R13" s="1">
        <v>88170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5">
      <c r="A14" s="1">
        <v>2022</v>
      </c>
      <c r="E14" s="1" t="s">
        <v>25</v>
      </c>
      <c r="F14" s="1">
        <v>3</v>
      </c>
      <c r="G14" s="1">
        <v>830061316</v>
      </c>
      <c r="I14" s="1" t="str">
        <f>+VLOOKUP(G14,'[1]HC4-EXOHATO001'!$C$8:$J$15,2,0)</f>
        <v>AC 100 17 A 36</v>
      </c>
      <c r="J14" s="1">
        <f>+VLOOKUP(G14,'[1]HC4-EXOHATO001'!$C$8:$J$15,5,0)</f>
        <v>3123304355</v>
      </c>
      <c r="K14" s="5" t="s">
        <v>32</v>
      </c>
      <c r="L14" s="1">
        <v>11</v>
      </c>
      <c r="M14" s="3" t="s">
        <v>23</v>
      </c>
      <c r="N14" s="1">
        <v>4</v>
      </c>
      <c r="O14" s="1">
        <v>303</v>
      </c>
      <c r="P14" t="s">
        <v>43</v>
      </c>
      <c r="Q14" s="1">
        <v>29650312</v>
      </c>
      <c r="R14" s="1">
        <v>296503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5">
      <c r="A15" s="1">
        <v>2022</v>
      </c>
      <c r="E15" s="1" t="s">
        <v>25</v>
      </c>
      <c r="F15" s="1">
        <v>3</v>
      </c>
      <c r="G15" s="1">
        <v>830061316</v>
      </c>
      <c r="I15" s="1" t="str">
        <f>+VLOOKUP(G15,'[1]HC4-EXOHATO001'!$C$8:$J$15,2,0)</f>
        <v>AC 100 17 A 36</v>
      </c>
      <c r="J15" s="1">
        <f>+VLOOKUP(G15,'[1]HC4-EXOHATO001'!$C$8:$J$15,5,0)</f>
        <v>3123304355</v>
      </c>
      <c r="K15" s="5" t="s">
        <v>32</v>
      </c>
      <c r="L15" s="1">
        <v>11</v>
      </c>
      <c r="M15" s="3" t="s">
        <v>23</v>
      </c>
      <c r="N15" s="1">
        <v>4</v>
      </c>
      <c r="O15" s="1">
        <v>303</v>
      </c>
      <c r="P15" t="s">
        <v>48</v>
      </c>
      <c r="Q15" s="1">
        <v>13831832</v>
      </c>
      <c r="R15" s="1">
        <v>138318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5">
      <c r="A16" s="1">
        <v>2022</v>
      </c>
      <c r="E16" s="1" t="s">
        <v>26</v>
      </c>
      <c r="F16" s="1">
        <v>3</v>
      </c>
      <c r="G16" s="1">
        <v>860510882</v>
      </c>
      <c r="I16" s="1" t="str">
        <f>+VLOOKUP(G16,'[1]HC4-EXOHATO001'!$C$8:$J$15,2,0)</f>
        <v>CL 88 22 A 28</v>
      </c>
      <c r="J16" s="1">
        <f>+VLOOKUP(G16,'[1]HC4-EXOHATO001'!$C$8:$J$15,5,0)</f>
        <v>6016358035</v>
      </c>
      <c r="K16" s="5" t="s">
        <v>33</v>
      </c>
      <c r="L16" s="1">
        <v>11</v>
      </c>
      <c r="M16" s="3" t="s">
        <v>23</v>
      </c>
      <c r="N16" s="1">
        <v>4</v>
      </c>
      <c r="O16" s="1">
        <v>303</v>
      </c>
      <c r="P16" t="s">
        <v>39</v>
      </c>
      <c r="Q16" s="1">
        <v>804383</v>
      </c>
      <c r="R16" s="1">
        <v>8044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5">
      <c r="A17" s="1">
        <v>2022</v>
      </c>
      <c r="E17" s="1" t="s">
        <v>26</v>
      </c>
      <c r="F17" s="1">
        <v>3</v>
      </c>
      <c r="G17" s="1">
        <v>860510882</v>
      </c>
      <c r="I17" s="1" t="str">
        <f>+VLOOKUP(G17,'[1]HC4-EXOHATO001'!$C$8:$J$15,2,0)</f>
        <v>CL 88 22 A 28</v>
      </c>
      <c r="J17" s="1">
        <f>+VLOOKUP(G17,'[1]HC4-EXOHATO001'!$C$8:$J$15,5,0)</f>
        <v>6016358035</v>
      </c>
      <c r="K17" s="5" t="s">
        <v>33</v>
      </c>
      <c r="L17" s="1">
        <v>11</v>
      </c>
      <c r="M17" s="3" t="s">
        <v>23</v>
      </c>
      <c r="N17" s="1">
        <v>4</v>
      </c>
      <c r="O17" s="1">
        <v>303</v>
      </c>
      <c r="P17" t="s">
        <v>40</v>
      </c>
      <c r="Q17" s="1">
        <v>804383</v>
      </c>
      <c r="R17" s="1">
        <v>8044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5">
      <c r="A18" s="1">
        <v>2022</v>
      </c>
      <c r="E18" s="1" t="s">
        <v>26</v>
      </c>
      <c r="F18" s="1">
        <v>3</v>
      </c>
      <c r="G18" s="1">
        <v>860510882</v>
      </c>
      <c r="I18" s="1" t="str">
        <f>+VLOOKUP(G18,'[1]HC4-EXOHATO001'!$C$8:$J$15,2,0)</f>
        <v>CL 88 22 A 28</v>
      </c>
      <c r="J18" s="1">
        <f>+VLOOKUP(G18,'[1]HC4-EXOHATO001'!$C$8:$J$15,5,0)</f>
        <v>6016358035</v>
      </c>
      <c r="K18" s="5" t="s">
        <v>33</v>
      </c>
      <c r="L18" s="1">
        <v>11</v>
      </c>
      <c r="M18" s="3" t="s">
        <v>23</v>
      </c>
      <c r="N18" s="1">
        <v>4</v>
      </c>
      <c r="O18" s="1">
        <v>303</v>
      </c>
      <c r="P18" t="s">
        <v>49</v>
      </c>
      <c r="Q18" s="1">
        <v>804383</v>
      </c>
      <c r="R18" s="1">
        <v>8044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5">
      <c r="A19" s="1">
        <v>2022</v>
      </c>
      <c r="E19" s="1" t="s">
        <v>26</v>
      </c>
      <c r="F19" s="1">
        <v>3</v>
      </c>
      <c r="G19" s="1">
        <v>860510882</v>
      </c>
      <c r="I19" s="1" t="str">
        <f>+VLOOKUP(G19,'[1]HC4-EXOHATO001'!$C$8:$J$15,2,0)</f>
        <v>CL 88 22 A 28</v>
      </c>
      <c r="J19" s="1">
        <f>+VLOOKUP(G19,'[1]HC4-EXOHATO001'!$C$8:$J$15,5,0)</f>
        <v>6016358035</v>
      </c>
      <c r="K19" s="5" t="s">
        <v>33</v>
      </c>
      <c r="L19" s="1">
        <v>11</v>
      </c>
      <c r="M19" s="3" t="s">
        <v>23</v>
      </c>
      <c r="N19" s="1">
        <v>4</v>
      </c>
      <c r="O19" s="1">
        <v>303</v>
      </c>
      <c r="P19" t="s">
        <v>50</v>
      </c>
      <c r="Q19" s="1">
        <v>804383</v>
      </c>
      <c r="R19" s="1">
        <v>8044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5">
      <c r="A20" s="1">
        <v>2022</v>
      </c>
      <c r="E20" s="1" t="s">
        <v>26</v>
      </c>
      <c r="F20" s="1">
        <v>3</v>
      </c>
      <c r="G20" s="1">
        <v>860510882</v>
      </c>
      <c r="I20" s="1" t="str">
        <f>+VLOOKUP(G20,'[1]HC4-EXOHATO001'!$C$8:$J$15,2,0)</f>
        <v>CL 88 22 A 28</v>
      </c>
      <c r="J20" s="1">
        <f>+VLOOKUP(G20,'[1]HC4-EXOHATO001'!$C$8:$J$15,5,0)</f>
        <v>6016358035</v>
      </c>
      <c r="K20" s="5" t="s">
        <v>33</v>
      </c>
      <c r="L20" s="1">
        <v>11</v>
      </c>
      <c r="M20" s="3" t="s">
        <v>23</v>
      </c>
      <c r="N20" s="1">
        <v>4</v>
      </c>
      <c r="O20" s="1">
        <v>303</v>
      </c>
      <c r="P20" t="s">
        <v>51</v>
      </c>
      <c r="Q20" s="1">
        <v>804593</v>
      </c>
      <c r="R20" s="1">
        <v>8046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5">
      <c r="A21" s="1">
        <v>2022</v>
      </c>
      <c r="E21" s="1" t="s">
        <v>26</v>
      </c>
      <c r="F21" s="1">
        <v>3</v>
      </c>
      <c r="G21" s="1">
        <v>860510882</v>
      </c>
      <c r="I21" s="1" t="str">
        <f>+VLOOKUP(G21,'[1]HC4-EXOHATO001'!$C$8:$J$15,2,0)</f>
        <v>CL 88 22 A 28</v>
      </c>
      <c r="J21" s="1">
        <f>+VLOOKUP(G21,'[1]HC4-EXOHATO001'!$C$8:$J$15,5,0)</f>
        <v>6016358035</v>
      </c>
      <c r="K21" s="5" t="s">
        <v>33</v>
      </c>
      <c r="L21" s="1">
        <v>11</v>
      </c>
      <c r="M21" s="3" t="s">
        <v>23</v>
      </c>
      <c r="N21" s="1">
        <v>4</v>
      </c>
      <c r="O21" s="1">
        <v>303</v>
      </c>
      <c r="P21" t="s">
        <v>52</v>
      </c>
      <c r="Q21" s="1">
        <v>804593</v>
      </c>
      <c r="R21" s="1">
        <v>8046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5">
      <c r="A22" s="1">
        <v>2022</v>
      </c>
      <c r="E22" s="1" t="s">
        <v>26</v>
      </c>
      <c r="F22" s="1">
        <v>3</v>
      </c>
      <c r="G22" s="1">
        <v>860510882</v>
      </c>
      <c r="I22" s="1" t="str">
        <f>+VLOOKUP(G22,'[1]HC4-EXOHATO001'!$C$8:$J$15,2,0)</f>
        <v>CL 88 22 A 28</v>
      </c>
      <c r="J22" s="1">
        <f>+VLOOKUP(G22,'[1]HC4-EXOHATO001'!$C$8:$J$15,5,0)</f>
        <v>6016358035</v>
      </c>
      <c r="K22" s="5" t="s">
        <v>33</v>
      </c>
      <c r="L22" s="1">
        <v>11</v>
      </c>
      <c r="M22" s="3" t="s">
        <v>23</v>
      </c>
      <c r="N22" s="1">
        <v>4</v>
      </c>
      <c r="O22" s="1">
        <v>303</v>
      </c>
      <c r="P22" t="s">
        <v>53</v>
      </c>
      <c r="Q22" s="1">
        <v>804593</v>
      </c>
      <c r="R22" s="1">
        <v>8046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5">
      <c r="A23" s="1">
        <v>2022</v>
      </c>
      <c r="E23" s="1" t="s">
        <v>26</v>
      </c>
      <c r="F23" s="1">
        <v>3</v>
      </c>
      <c r="G23" s="1">
        <v>860510882</v>
      </c>
      <c r="I23" s="1" t="str">
        <f>+VLOOKUP(G23,'[1]HC4-EXOHATO001'!$C$8:$J$15,2,0)</f>
        <v>CL 88 22 A 28</v>
      </c>
      <c r="J23" s="1">
        <f>+VLOOKUP(G23,'[1]HC4-EXOHATO001'!$C$8:$J$15,5,0)</f>
        <v>6016358035</v>
      </c>
      <c r="K23" s="5" t="s">
        <v>33</v>
      </c>
      <c r="L23" s="1">
        <v>11</v>
      </c>
      <c r="M23" s="3" t="s">
        <v>23</v>
      </c>
      <c r="N23" s="1">
        <v>4</v>
      </c>
      <c r="O23" s="1">
        <v>303</v>
      </c>
      <c r="P23" t="s">
        <v>54</v>
      </c>
      <c r="Q23" s="1">
        <v>804383</v>
      </c>
      <c r="R23" s="1">
        <v>8044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25">
      <c r="A24" s="1">
        <v>2022</v>
      </c>
      <c r="E24" s="1" t="s">
        <v>26</v>
      </c>
      <c r="F24" s="1">
        <v>3</v>
      </c>
      <c r="G24" s="1">
        <v>860510882</v>
      </c>
      <c r="I24" s="1" t="str">
        <f>+VLOOKUP(G24,'[1]HC4-EXOHATO001'!$C$8:$J$15,2,0)</f>
        <v>CL 88 22 A 28</v>
      </c>
      <c r="J24" s="1">
        <f>+VLOOKUP(G24,'[1]HC4-EXOHATO001'!$C$8:$J$15,5,0)</f>
        <v>6016358035</v>
      </c>
      <c r="K24" s="5" t="s">
        <v>33</v>
      </c>
      <c r="L24" s="1">
        <v>11</v>
      </c>
      <c r="M24" s="3" t="s">
        <v>23</v>
      </c>
      <c r="N24" s="1">
        <v>4</v>
      </c>
      <c r="O24" s="1">
        <v>303</v>
      </c>
      <c r="P24" t="s">
        <v>55</v>
      </c>
      <c r="Q24" s="1">
        <v>804383</v>
      </c>
      <c r="R24" s="1">
        <v>8044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5">
      <c r="A25" s="1">
        <v>2022</v>
      </c>
      <c r="E25" s="1" t="s">
        <v>26</v>
      </c>
      <c r="F25" s="1">
        <v>3</v>
      </c>
      <c r="G25" s="1">
        <v>860510882</v>
      </c>
      <c r="I25" s="1" t="str">
        <f>+VLOOKUP(G25,'[1]HC4-EXOHATO001'!$C$8:$J$15,2,0)</f>
        <v>CL 88 22 A 28</v>
      </c>
      <c r="J25" s="1">
        <f>+VLOOKUP(G25,'[1]HC4-EXOHATO001'!$C$8:$J$15,5,0)</f>
        <v>6016358035</v>
      </c>
      <c r="K25" s="5" t="s">
        <v>33</v>
      </c>
      <c r="L25" s="1">
        <v>11</v>
      </c>
      <c r="M25" s="3" t="s">
        <v>23</v>
      </c>
      <c r="N25" s="1">
        <v>4</v>
      </c>
      <c r="O25" s="1">
        <v>303</v>
      </c>
      <c r="P25" t="s">
        <v>56</v>
      </c>
      <c r="Q25" s="1">
        <v>805206</v>
      </c>
      <c r="R25" s="1">
        <v>8052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5">
      <c r="A26" s="1">
        <v>2022</v>
      </c>
      <c r="E26" s="1" t="s">
        <v>26</v>
      </c>
      <c r="F26" s="1">
        <v>3</v>
      </c>
      <c r="G26" s="1">
        <v>860510882</v>
      </c>
      <c r="I26" s="1" t="str">
        <f>+VLOOKUP(G26,'[1]HC4-EXOHATO001'!$C$8:$J$15,2,0)</f>
        <v>CL 88 22 A 28</v>
      </c>
      <c r="J26" s="1">
        <f>+VLOOKUP(G26,'[1]HC4-EXOHATO001'!$C$8:$J$15,5,0)</f>
        <v>6016358035</v>
      </c>
      <c r="K26" s="5" t="s">
        <v>33</v>
      </c>
      <c r="L26" s="1">
        <v>11</v>
      </c>
      <c r="M26" s="3" t="s">
        <v>23</v>
      </c>
      <c r="N26" s="1">
        <v>4</v>
      </c>
      <c r="O26" s="1">
        <v>303</v>
      </c>
      <c r="P26" t="s">
        <v>57</v>
      </c>
      <c r="Q26" s="1">
        <v>1608766</v>
      </c>
      <c r="R26" s="1">
        <v>16088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5">
      <c r="A27" s="1">
        <v>2022</v>
      </c>
      <c r="E27" s="1" t="s">
        <v>27</v>
      </c>
      <c r="F27" s="1">
        <v>3</v>
      </c>
      <c r="G27" s="1">
        <v>900910259</v>
      </c>
      <c r="I27" s="1" t="str">
        <f>+VLOOKUP(G27,'[1]HC4-EXOHATO001'!$C$8:$J$15,2,0)</f>
        <v>VDA BELLA VISTA GRANJA LA ORQUIDEA</v>
      </c>
      <c r="J27" s="1">
        <f>+VLOOKUP(G27,'[1]HC4-EXOHATO001'!$C$8:$J$15,5,0)</f>
        <v>3125500711</v>
      </c>
      <c r="K27" s="5" t="s">
        <v>34</v>
      </c>
      <c r="L27" s="1">
        <v>85</v>
      </c>
      <c r="M27" s="3" t="s">
        <v>38</v>
      </c>
      <c r="N27" s="1">
        <v>4</v>
      </c>
      <c r="O27" s="1">
        <v>303</v>
      </c>
      <c r="P27" t="s">
        <v>39</v>
      </c>
      <c r="Q27" s="1">
        <v>230000</v>
      </c>
      <c r="R27" s="1">
        <v>2300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5">
      <c r="A28" s="1">
        <v>2022</v>
      </c>
      <c r="E28" s="1" t="s">
        <v>28</v>
      </c>
      <c r="F28" s="1">
        <v>3</v>
      </c>
      <c r="G28" s="1">
        <v>830034976</v>
      </c>
      <c r="I28" s="1" t="str">
        <f>+VLOOKUP(G28,'[1]HC4-EXOHATO001'!$C$8:$J$15,2,0)</f>
        <v>CALLE 145 13 A 58 AP 302</v>
      </c>
      <c r="J28" s="1">
        <f>+VLOOKUP(G28,'[1]HC4-EXOHATO001'!$C$8:$J$15,5,0)</f>
        <v>6014783242</v>
      </c>
      <c r="K28" s="5" t="s">
        <v>35</v>
      </c>
      <c r="L28" s="1">
        <v>11</v>
      </c>
      <c r="M28" s="3" t="s">
        <v>23</v>
      </c>
      <c r="N28" s="1">
        <v>4</v>
      </c>
      <c r="O28" s="1">
        <v>303</v>
      </c>
      <c r="P28" t="s">
        <v>58</v>
      </c>
      <c r="Q28" s="1">
        <v>10500000</v>
      </c>
      <c r="R28" s="1">
        <v>105000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5">
      <c r="A29" s="1">
        <v>2022</v>
      </c>
      <c r="E29" s="1" t="s">
        <v>28</v>
      </c>
      <c r="F29" s="1">
        <v>3</v>
      </c>
      <c r="G29" s="1">
        <v>830034976</v>
      </c>
      <c r="I29" s="1" t="str">
        <f>+VLOOKUP(G29,'[1]HC4-EXOHATO001'!$C$8:$J$15,2,0)</f>
        <v>CALLE 145 13 A 58 AP 302</v>
      </c>
      <c r="J29" s="1">
        <f>+VLOOKUP(G29,'[1]HC4-EXOHATO001'!$C$8:$J$15,5,0)</f>
        <v>6014783242</v>
      </c>
      <c r="K29" s="5" t="s">
        <v>35</v>
      </c>
      <c r="L29" s="1">
        <v>11</v>
      </c>
      <c r="M29" s="3" t="s">
        <v>23</v>
      </c>
      <c r="N29" s="1">
        <v>4</v>
      </c>
      <c r="O29" s="1">
        <v>303</v>
      </c>
      <c r="P29" t="s">
        <v>59</v>
      </c>
      <c r="Q29" s="1">
        <v>2500000</v>
      </c>
      <c r="R29" s="1">
        <v>25000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5">
      <c r="A30" s="1">
        <v>2022</v>
      </c>
      <c r="E30" s="1" t="s">
        <v>29</v>
      </c>
      <c r="F30" s="1">
        <v>3</v>
      </c>
      <c r="G30" s="1">
        <v>830028708</v>
      </c>
      <c r="I30" s="1" t="str">
        <f>+VLOOKUP(G30,'[1]HC4-EXOHATO001'!$C$8:$J$15,2,0)</f>
        <v>CL 13 81 B 20</v>
      </c>
      <c r="J30" s="1">
        <f>+VLOOKUP(G30,'[1]HC4-EXOHATO001'!$C$8:$J$15,5,0)</f>
        <v>6014749555</v>
      </c>
      <c r="K30" s="5" t="s">
        <v>36</v>
      </c>
      <c r="L30" s="1">
        <v>11</v>
      </c>
      <c r="M30" s="3" t="s">
        <v>23</v>
      </c>
      <c r="N30" s="1">
        <v>4</v>
      </c>
      <c r="O30" s="1">
        <v>303</v>
      </c>
      <c r="P30" t="s">
        <v>58</v>
      </c>
      <c r="Q30" s="1">
        <v>16528000</v>
      </c>
      <c r="R30" s="1">
        <v>165280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5">
      <c r="A31" s="1">
        <v>2022</v>
      </c>
      <c r="E31" s="1" t="s">
        <v>29</v>
      </c>
      <c r="F31" s="1">
        <v>3</v>
      </c>
      <c r="G31" s="1">
        <v>830028708</v>
      </c>
      <c r="I31" s="1" t="str">
        <f>+VLOOKUP(G31,'[1]HC4-EXOHATO001'!$C$8:$J$15,2,0)</f>
        <v>CL 13 81 B 20</v>
      </c>
      <c r="J31" s="1">
        <f>+VLOOKUP(G31,'[1]HC4-EXOHATO001'!$C$8:$J$15,5,0)</f>
        <v>6014749555</v>
      </c>
      <c r="K31" s="5" t="s">
        <v>36</v>
      </c>
      <c r="L31" s="1">
        <v>11</v>
      </c>
      <c r="M31" s="3" t="s">
        <v>23</v>
      </c>
      <c r="N31" s="1">
        <v>4</v>
      </c>
      <c r="O31" s="1">
        <v>303</v>
      </c>
      <c r="P31" t="s">
        <v>46</v>
      </c>
      <c r="Q31" s="1">
        <v>8989000</v>
      </c>
      <c r="R31" s="1">
        <v>89890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5">
      <c r="A32" s="1">
        <v>2022</v>
      </c>
      <c r="E32" s="1" t="s">
        <v>29</v>
      </c>
      <c r="F32" s="1">
        <v>3</v>
      </c>
      <c r="G32" s="1">
        <v>830028708</v>
      </c>
      <c r="I32" s="1" t="str">
        <f>+VLOOKUP(G32,'[1]HC4-EXOHATO001'!$C$8:$J$15,2,0)</f>
        <v>CL 13 81 B 20</v>
      </c>
      <c r="J32" s="1">
        <f>+VLOOKUP(G32,'[1]HC4-EXOHATO001'!$C$8:$J$15,5,0)</f>
        <v>6014749555</v>
      </c>
      <c r="K32" s="5" t="s">
        <v>36</v>
      </c>
      <c r="L32" s="1">
        <v>11</v>
      </c>
      <c r="M32" s="3" t="s">
        <v>23</v>
      </c>
      <c r="N32" s="1">
        <v>4</v>
      </c>
      <c r="O32" s="1">
        <v>303</v>
      </c>
      <c r="P32" t="s">
        <v>60</v>
      </c>
      <c r="Q32" s="1">
        <v>199804000</v>
      </c>
      <c r="R32" s="1">
        <v>1998040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5">
      <c r="A33" s="1">
        <v>2022</v>
      </c>
      <c r="E33" s="1" t="s">
        <v>30</v>
      </c>
      <c r="F33" s="1">
        <v>3</v>
      </c>
      <c r="G33" s="1">
        <v>832000773</v>
      </c>
      <c r="I33" s="1" t="str">
        <f>+VLOOKUP(G33,'[1]HC4-EXOHATO001'!$C$8:$J$15,2,0)</f>
        <v>CL 25 A 16 42</v>
      </c>
      <c r="J33" s="1">
        <f>+VLOOKUP(G33,'[1]HC4-EXOHATO001'!$C$8:$J$15,5,0)</f>
        <v>6085647581</v>
      </c>
      <c r="K33" s="5" t="s">
        <v>37</v>
      </c>
      <c r="L33" s="1">
        <v>85</v>
      </c>
      <c r="M33" s="3" t="s">
        <v>23</v>
      </c>
      <c r="N33" s="1">
        <v>4</v>
      </c>
      <c r="O33" s="1">
        <v>303</v>
      </c>
      <c r="P33" t="s">
        <v>60</v>
      </c>
      <c r="Q33" s="1">
        <v>1850000</v>
      </c>
      <c r="R33" s="1">
        <v>18500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ht="13" x14ac:dyDescent="0.3">
      <c r="Q34" s="4">
        <f>SUM(Q2:Q33)</f>
        <v>820129803</v>
      </c>
      <c r="R34" s="4">
        <f>SUM(R2:R33)</f>
        <v>8201300</v>
      </c>
    </row>
  </sheetData>
  <hyperlinks>
    <hyperlink ref="K27" r:id="rId1" xr:uid="{F43E06D0-534F-4F6B-AEC2-2654870BB6A4}"/>
    <hyperlink ref="K28" r:id="rId2" xr:uid="{486E891C-0CE9-4B83-B601-C60AD604EC32}"/>
    <hyperlink ref="K29" r:id="rId3" xr:uid="{916C916B-B9A8-4F2A-94E8-09B21FBB2104}"/>
    <hyperlink ref="K30" r:id="rId4" xr:uid="{7BA50553-1CC2-4B8A-A7F5-CB940F9E26FD}"/>
    <hyperlink ref="K31" r:id="rId5" xr:uid="{0F382BC1-0B67-450E-A23B-EEEF4F0FDFEB}"/>
    <hyperlink ref="K32" r:id="rId6" xr:uid="{6F95145F-A524-4F8A-8A1C-01A8C0177A46}"/>
    <hyperlink ref="K33" r:id="rId7" xr:uid="{C24F058A-5601-40FA-A670-7E3849519CE9}"/>
  </hyperlinks>
  <pageMargins left="0.78749999999999998" right="0.78749999999999998" top="1.05277777777778" bottom="1.05277777777778" header="0.78749999999999998" footer="0.78749999999999998"/>
  <pageSetup scale="30" orientation="landscape" useFirstPageNumber="1" horizontalDpi="300" verticalDpi="300" r:id="rId8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10</vt:lpstr>
      <vt:lpstr>'Formato 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Impuestos Externo (KMPG)</cp:lastModifiedBy>
  <cp:revision>3</cp:revision>
  <cp:lastPrinted>2023-04-23T22:38:45Z</cp:lastPrinted>
  <dcterms:created xsi:type="dcterms:W3CDTF">2023-01-10T11:05:54Z</dcterms:created>
  <dcterms:modified xsi:type="dcterms:W3CDTF">2023-04-28T14:20:14Z</dcterms:modified>
  <dc:language>es-CO</dc:language>
</cp:coreProperties>
</file>