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Q2030LA\Desktop\DOCUMENTOS EXEL PRESUPUESTO\CONTRATO ABUELOS MERCADOS 2022\"/>
    </mc:Choice>
  </mc:AlternateContent>
  <xr:revisionPtr revIDLastSave="0" documentId="13_ncr:1_{8B376283-B19D-4C64-BDBE-263DD6C590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 IMPUESTOS" sheetId="2" r:id="rId1"/>
  </sheets>
  <definedNames>
    <definedName name="_xlnm.Print_Area" localSheetId="0">'CON IMPUESTOS'!$A$1:$L$43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0" i="2" l="1"/>
  <c r="K20" i="2" s="1"/>
  <c r="L20" i="2" s="1"/>
  <c r="J31" i="2" l="1"/>
  <c r="K31" i="2" s="1"/>
  <c r="J32" i="2"/>
  <c r="J33" i="2" l="1"/>
  <c r="K32" i="2"/>
  <c r="L32" i="2" s="1"/>
  <c r="L31" i="2"/>
  <c r="K33" i="2" l="1"/>
  <c r="L33" i="2"/>
  <c r="J5" i="2" l="1"/>
  <c r="J26" i="2"/>
  <c r="K26" i="2" s="1"/>
  <c r="L26" i="2" s="1"/>
  <c r="J8" i="2"/>
  <c r="K8" i="2" s="1"/>
  <c r="J7" i="2"/>
  <c r="K7" i="2" s="1"/>
  <c r="L7" i="2" s="1"/>
  <c r="J17" i="2"/>
  <c r="K17" i="2" s="1"/>
  <c r="L17" i="2" s="1"/>
  <c r="J15" i="2"/>
  <c r="K15" i="2" s="1"/>
  <c r="L15" i="2" s="1"/>
  <c r="J19" i="2"/>
  <c r="K19" i="2" s="1"/>
  <c r="L19" i="2" s="1"/>
  <c r="J16" i="2"/>
  <c r="K16" i="2" s="1"/>
  <c r="L16" i="2" s="1"/>
  <c r="J14" i="2"/>
  <c r="K14" i="2" s="1"/>
  <c r="L14" i="2" s="1"/>
  <c r="J11" i="2"/>
  <c r="K11" i="2" s="1"/>
  <c r="L11" i="2" s="1"/>
  <c r="J6" i="2"/>
  <c r="K6" i="2" s="1"/>
  <c r="J25" i="2"/>
  <c r="K25" i="2" s="1"/>
  <c r="L25" i="2" s="1"/>
  <c r="J27" i="2"/>
  <c r="J13" i="2"/>
  <c r="K13" i="2" s="1"/>
  <c r="L13" i="2" s="1"/>
  <c r="J18" i="2"/>
  <c r="K18" i="2" s="1"/>
  <c r="L18" i="2" s="1"/>
  <c r="J24" i="2"/>
  <c r="J12" i="2"/>
  <c r="K12" i="2" s="1"/>
  <c r="J10" i="2"/>
  <c r="J9" i="2"/>
  <c r="K9" i="2" s="1"/>
  <c r="J21" i="2" l="1"/>
  <c r="L12" i="2"/>
  <c r="L8" i="2"/>
  <c r="L9" i="2"/>
  <c r="K27" i="2"/>
  <c r="L27" i="2" s="1"/>
  <c r="J28" i="2"/>
  <c r="K24" i="2"/>
  <c r="L24" i="2" s="1"/>
  <c r="K5" i="2"/>
  <c r="K10" i="2"/>
  <c r="L10" i="2" s="1"/>
  <c r="L6" i="2"/>
  <c r="L5" i="2" l="1"/>
  <c r="L21" i="2" s="1"/>
  <c r="K21" i="2"/>
  <c r="L28" i="2"/>
  <c r="K28" i="2"/>
  <c r="L34" i="2" l="1"/>
</calcChain>
</file>

<file path=xl/sharedStrings.xml><?xml version="1.0" encoding="utf-8"?>
<sst xmlns="http://schemas.openxmlformats.org/spreadsheetml/2006/main" count="94" uniqueCount="62">
  <si>
    <t>UNIDAD</t>
  </si>
  <si>
    <t>DESCRIPCION DEL ARTICULO</t>
  </si>
  <si>
    <t>ENTREGAS</t>
  </si>
  <si>
    <t>CANTIDAD</t>
  </si>
  <si>
    <t xml:space="preserve">BENEFICIARIOS </t>
  </si>
  <si>
    <t xml:space="preserve"> VALOR TOTAL </t>
  </si>
  <si>
    <t>Unidad</t>
  </si>
  <si>
    <t xml:space="preserve">SUBTOTAL  RACIONES NO PREPARADAS </t>
  </si>
  <si>
    <t>unidad</t>
  </si>
  <si>
    <t>TOTAL PROYECTO</t>
  </si>
  <si>
    <t>% IVA</t>
  </si>
  <si>
    <t>SUBTOTAL</t>
  </si>
  <si>
    <t>VALOR IVA</t>
  </si>
  <si>
    <t>SUBTOTAL PROYECTO</t>
  </si>
  <si>
    <t>IVA 19% PROYECTO</t>
  </si>
  <si>
    <t>IVA 5% PROYECTO</t>
  </si>
  <si>
    <t>PASTA ALIMENTICIA SENCILLA TIPO ESPAGUETI, EMPACADA EN BOLSA DE POLIETILENO. DE 250 GRS</t>
  </si>
  <si>
    <t>ARROZ BLANCO, EMPACADO EN BOLSA DE POLIETILENO, PESO NETO 1000 GRS</t>
  </si>
  <si>
    <t>GALLETAS DE LECHE  x 18 UNIDADES</t>
  </si>
  <si>
    <t xml:space="preserve">PANELA 100% NATURAL, PESO NETO 1000 GRS, EMPACADA INDIVIDUAL </t>
  </si>
  <si>
    <t>ITEM</t>
  </si>
  <si>
    <t>CREMA DENTAL DE 150 ML/CM3, PRESENTACIÓN TUBO, USO HIGIENE ORAL</t>
  </si>
  <si>
    <t>JABON DE LAVAR EN BARRA AZUL CONTENIDO NETO 300 GRAMOS</t>
  </si>
  <si>
    <t xml:space="preserve">JABON DE TOCADOR EN BARRA DE 120G, </t>
  </si>
  <si>
    <t>PAPEL HIGIENICO TRIPLE HOJA POR ROLLOS</t>
  </si>
  <si>
    <t>SUBTOTAL UNITARIO</t>
  </si>
  <si>
    <t>CUBETA DE HUEVOS TIPO B x 30 UNIDADES</t>
  </si>
  <si>
    <t>Cubeta</t>
  </si>
  <si>
    <t>ATÚN EN LOMITOS, EN ACEITE VEGETAL, EN LATA, PESO NETO 175 GR</t>
  </si>
  <si>
    <t>175 Gr</t>
  </si>
  <si>
    <t>ACEITE VEGETAL, FRASCO PLASTICO CONT NETO 1000  ML</t>
  </si>
  <si>
    <t>LECHE EN POLVO ENTERA,, EN BOLSA LAMINADA, CONTENIDO NETO 380 GRS</t>
  </si>
  <si>
    <t>AVENA EN HOJUELAS, EMPACADA EN BOLSA DE POLIETILENO. DE 250 GRS</t>
  </si>
  <si>
    <t>380 Gr</t>
  </si>
  <si>
    <t>250 Gr</t>
  </si>
  <si>
    <t xml:space="preserve">HARINA  DE MAIZ, EMPACADA EN BOLSA DE POLIETILENO, CONT. NETO 500 GRS </t>
  </si>
  <si>
    <t>FRIJOL BOLA ROJA, TIPO 1, GRADO 2. GRANO SECO EMPACADO EN BOLSA DE POLIETILENO. DE 460 GRS</t>
  </si>
  <si>
    <t>LENTEJA TIPO 1, GRADO 2 DESENVAINADA, EMPACADA EN BOLSA DE POLIETILENO DE 460 GRS</t>
  </si>
  <si>
    <t>HARINA DE TRIGO TRADICIONAL FORTIFICADA EMPACADA EN BOLSA DE POLIETILENO x 500 GRAMOS</t>
  </si>
  <si>
    <t>CHOCOLATE EN BARRA, DE MESA TRADICIONAL, EN BOLSA DE PAPEL PARAFINADO POR 500 GRAMOS</t>
  </si>
  <si>
    <t>1000 Ml</t>
  </si>
  <si>
    <t>460 Gr</t>
  </si>
  <si>
    <t>500 Gr</t>
  </si>
  <si>
    <t>1000 Gr</t>
  </si>
  <si>
    <t>Paquete x 18 unid</t>
  </si>
  <si>
    <t>PRESUPUESTO TOTAL</t>
  </si>
  <si>
    <t>KIT DE AUTOCUIDADO PERSONAL A LOS ADULTOS MAYORES</t>
  </si>
  <si>
    <t>SUBTOTAL KIT DE AUTOCUIDADO PERSONAL A LOS ADULTOS MAYORES</t>
  </si>
  <si>
    <t>EMPAQUES PARA LOS PAQUETES NUTRICIONALES Y KIT DE AUTOCUIDADO DEL ADULTO MAYOR</t>
  </si>
  <si>
    <t>BOLSA EN LONA EN POLIPROPILENO, MEDIDA DE 40 * 30 CM, ESTAMPADA A DOS TINTAS, AMARRE CON ZUNCHO</t>
  </si>
  <si>
    <t>SUBTOTAL EMPAQUES PARA LOS PAQUETES NUTRICIONALES Y KIT DE AUTOCUIDADO DEL ADULTO MAYOR</t>
  </si>
  <si>
    <t>AZUCAR BLANCA  GRANULADA EMPACADA EN BOLSA DE POLIETILENO   POR 500 GRAMOS</t>
  </si>
  <si>
    <t>GARANTIZAR EMPAQUE PARA PAQUETE ALIMENTARIO: BOLSA EN LONA ESTAMPADA A 3 TINTAS POR UNA CARA, CON EL LOGO DE LA ADMINISTRACION MUNICIPAL "HATO COROZAL ALTO Y SOSTENIBLE", COCIDA CON CAPACIDAD PARA MÍNIMO 20 KILOS. AMARRE CON ZUNCHO</t>
  </si>
  <si>
    <t>Paquete x 3 tacos</t>
  </si>
  <si>
    <t>GALLETAS SALADAS PRESENTACION  DE 3 TACOS EN EMPAQUE METALIZADO</t>
  </si>
  <si>
    <t>OBJETO: SUMINISTRO DE PAQUETES NUTRICIONALES A LA POBLACION VULNERABLE  ADULLTO MAYOR EN EL MUNICIPIO DE HATO COROZAL-CASANARE.</t>
  </si>
  <si>
    <t>NIT.800012638-2</t>
  </si>
  <si>
    <t xml:space="preserve">              profesional de apoyo</t>
  </si>
  <si>
    <t>YADIRA ESCOBAR HEREDIA</t>
  </si>
  <si>
    <t>SUPERVISOR</t>
  </si>
  <si>
    <t>Proyecto:Rosmira Saavedra Vela</t>
  </si>
  <si>
    <t xml:space="preserve">                                                                       Calle 12 No. 8-13, línea de atención al usuario 3508331834 Palacio Municipal -  Código postal: 852010
                                                                             Página Web: www.hatocorozal-casanare.gov.co E-mails: desarrollo@hatocorozal-casanare.gov.co
                                                                                                                               Hato Corozal – Casanare “Alto y sostenible”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</si>
</sst>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* #,##0_-;\-&quot;$&quot;* #,##0_-;_-&quot;$&quot;* &quot;-&quot;_-;_-@_-"/>
    <numFmt numFmtId="41" formatCode="_-* #,##0_-;\-* #,##0_-;_-* &quot;-&quot;_-;_-@_-"/>
    <numFmt numFmtId="164" formatCode="_-&quot;$&quot;\ * #,##0_-;\-&quot;$&quot;\ * #,##0_-;_-&quot;$&quot;\ * &quot;-&quot;_-;_-@_-"/>
    <numFmt numFmtId="165" formatCode="&quot;$&quot;\ #,##0_);[Red]\(&quot;$&quot;\ #,##0\)"/>
    <numFmt numFmtId="166" formatCode="_-* #,##0.00\ _€_-;\-* #,##0.00\ _€_-;_-* &quot;-&quot;??\ _€_-;_-@_-"/>
    <numFmt numFmtId="167" formatCode="&quot;$&quot;\ #,##0.0_);[Red]\(&quot;$&quot;\ #,##0.0\)"/>
    <numFmt numFmtId="168" formatCode="_(&quot;$&quot;* #,##0.00_);_(&quot;$&quot;* \(#,##0.00\);_(&quot;$&quot;* &quot;-&quot;??_);_(@_)"/>
    <numFmt numFmtId="169" formatCode="_([$$-240A]\ * #,##0_);_([$$-240A]\ * \(#,##0\);_([$$-240A]\ 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name val="Calibri Light"/>
      <family val="1"/>
      <scheme val="major"/>
    </font>
    <font>
      <sz val="8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9" fillId="0" borderId="0"/>
  </cellStyleXfs>
  <cellXfs count="77">
    <xf numFmtId="0" fontId="0" fillId="0" borderId="0" xfId="0"/>
    <xf numFmtId="165" fontId="2" fillId="0" borderId="0" xfId="0" applyNumberFormat="1" applyFont="1" applyFill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5" fillId="0" borderId="4" xfId="0" applyFont="1" applyFill="1" applyBorder="1" applyAlignment="1">
      <alignment vertical="center" wrapText="1"/>
    </xf>
    <xf numFmtId="167" fontId="2" fillId="0" borderId="0" xfId="0" applyNumberFormat="1" applyFont="1" applyFill="1" applyAlignment="1">
      <alignment wrapText="1"/>
    </xf>
    <xf numFmtId="167" fontId="2" fillId="0" borderId="0" xfId="0" applyNumberFormat="1" applyFont="1" applyFill="1" applyBorder="1" applyAlignment="1">
      <alignment wrapText="1"/>
    </xf>
    <xf numFmtId="9" fontId="6" fillId="0" borderId="0" xfId="2" applyFont="1" applyFill="1" applyAlignment="1">
      <alignment horizontal="center" wrapText="1"/>
    </xf>
    <xf numFmtId="164" fontId="3" fillId="0" borderId="0" xfId="0" applyNumberFormat="1" applyFont="1" applyFill="1" applyAlignment="1">
      <alignment wrapText="1"/>
    </xf>
    <xf numFmtId="164" fontId="6" fillId="0" borderId="0" xfId="0" applyNumberFormat="1" applyFont="1" applyFill="1" applyAlignment="1">
      <alignment horizontal="center" wrapText="1"/>
    </xf>
    <xf numFmtId="164" fontId="2" fillId="0" borderId="0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5" xfId="0" applyFont="1" applyFill="1" applyBorder="1" applyAlignment="1">
      <alignment wrapText="1"/>
    </xf>
    <xf numFmtId="165" fontId="3" fillId="0" borderId="0" xfId="0" applyNumberFormat="1" applyFont="1" applyFill="1" applyAlignment="1">
      <alignment wrapText="1"/>
    </xf>
    <xf numFmtId="165" fontId="5" fillId="0" borderId="3" xfId="0" applyNumberFormat="1" applyFont="1" applyFill="1" applyBorder="1" applyAlignment="1">
      <alignment vertical="center" wrapText="1"/>
    </xf>
    <xf numFmtId="165" fontId="5" fillId="0" borderId="3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wrapText="1"/>
    </xf>
    <xf numFmtId="42" fontId="6" fillId="0" borderId="0" xfId="1" applyFont="1" applyFill="1" applyAlignment="1">
      <alignment horizontal="center" wrapText="1"/>
    </xf>
    <xf numFmtId="165" fontId="6" fillId="0" borderId="0" xfId="0" applyNumberFormat="1" applyFont="1" applyFill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left" wrapText="1"/>
    </xf>
    <xf numFmtId="0" fontId="4" fillId="0" borderId="4" xfId="0" applyFont="1" applyFill="1" applyBorder="1" applyAlignment="1">
      <alignment horizontal="center" vertical="center" wrapText="1"/>
    </xf>
    <xf numFmtId="9" fontId="4" fillId="0" borderId="4" xfId="2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9" fontId="5" fillId="0" borderId="4" xfId="2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vertical="center" wrapText="1"/>
    </xf>
    <xf numFmtId="165" fontId="5" fillId="0" borderId="4" xfId="0" applyNumberFormat="1" applyFont="1" applyFill="1" applyBorder="1" applyAlignment="1">
      <alignment horizontal="right" vertical="center" wrapText="1"/>
    </xf>
    <xf numFmtId="169" fontId="7" fillId="2" borderId="4" xfId="4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wrapText="1"/>
    </xf>
    <xf numFmtId="165" fontId="11" fillId="0" borderId="4" xfId="0" applyNumberFormat="1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right" vertical="center" wrapText="1"/>
    </xf>
    <xf numFmtId="165" fontId="11" fillId="0" borderId="4" xfId="0" applyNumberFormat="1" applyFont="1" applyFill="1" applyBorder="1" applyAlignment="1">
      <alignment vertical="center" wrapText="1"/>
    </xf>
    <xf numFmtId="42" fontId="12" fillId="0" borderId="4" xfId="1" applyFont="1" applyFill="1" applyBorder="1" applyAlignment="1">
      <alignment horizontal="justify" vertical="center" wrapText="1"/>
    </xf>
    <xf numFmtId="9" fontId="3" fillId="0" borderId="0" xfId="2" applyFont="1" applyFill="1" applyAlignment="1">
      <alignment horizontal="center" wrapText="1"/>
    </xf>
    <xf numFmtId="9" fontId="2" fillId="0" borderId="0" xfId="2" applyFont="1" applyFill="1" applyBorder="1" applyAlignment="1">
      <alignment horizontal="center" wrapText="1"/>
    </xf>
    <xf numFmtId="165" fontId="12" fillId="0" borderId="4" xfId="1" applyNumberFormat="1" applyFont="1" applyFill="1" applyBorder="1" applyAlignment="1">
      <alignment horizontal="justify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8" fillId="0" borderId="9" xfId="0" applyFont="1" applyBorder="1" applyAlignment="1">
      <alignment wrapText="1"/>
    </xf>
    <xf numFmtId="169" fontId="7" fillId="2" borderId="9" xfId="4" applyNumberFormat="1" applyFont="1" applyFill="1" applyBorder="1" applyAlignment="1">
      <alignment horizontal="center" vertical="center"/>
    </xf>
    <xf numFmtId="9" fontId="5" fillId="0" borderId="9" xfId="2" applyFont="1" applyFill="1" applyBorder="1" applyAlignment="1">
      <alignment horizontal="center" vertical="center" wrapText="1"/>
    </xf>
    <xf numFmtId="165" fontId="5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wrapText="1"/>
    </xf>
    <xf numFmtId="42" fontId="13" fillId="0" borderId="10" xfId="1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wrapText="1"/>
    </xf>
    <xf numFmtId="164" fontId="3" fillId="0" borderId="12" xfId="0" applyNumberFormat="1" applyFont="1" applyFill="1" applyBorder="1" applyAlignment="1">
      <alignment wrapText="1"/>
    </xf>
    <xf numFmtId="166" fontId="3" fillId="0" borderId="13" xfId="0" applyNumberFormat="1" applyFont="1" applyFill="1" applyBorder="1" applyAlignment="1">
      <alignment wrapText="1"/>
    </xf>
    <xf numFmtId="164" fontId="3" fillId="0" borderId="2" xfId="0" applyNumberFormat="1" applyFont="1" applyFill="1" applyBorder="1" applyAlignment="1">
      <alignment wrapText="1"/>
    </xf>
    <xf numFmtId="166" fontId="3" fillId="0" borderId="2" xfId="0" applyNumberFormat="1" applyFont="1" applyFill="1" applyBorder="1" applyAlignment="1">
      <alignment wrapText="1"/>
    </xf>
    <xf numFmtId="0" fontId="12" fillId="0" borderId="4" xfId="0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15" fillId="2" borderId="11" xfId="0" applyFont="1" applyFill="1" applyBorder="1" applyAlignment="1">
      <alignment wrapText="1"/>
    </xf>
    <xf numFmtId="0" fontId="15" fillId="2" borderId="12" xfId="0" applyFont="1" applyFill="1" applyBorder="1" applyAlignment="1">
      <alignment wrapText="1"/>
    </xf>
    <xf numFmtId="0" fontId="15" fillId="2" borderId="13" xfId="0" applyFont="1" applyFill="1" applyBorder="1" applyAlignment="1">
      <alignment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</cellXfs>
  <cellStyles count="7">
    <cellStyle name="Millares [0] 2" xfId="3" xr:uid="{00000000-0005-0000-0000-00002F000000}"/>
    <cellStyle name="Millares 3" xfId="4" xr:uid="{8983D081-6048-E34B-9DCF-C83DE8E8F18C}"/>
    <cellStyle name="Moneda [0]" xfId="1" builtinId="7"/>
    <cellStyle name="Normal" xfId="0" builtinId="0"/>
    <cellStyle name="Normal 3" xfId="6" xr:uid="{E0A539D3-34D1-9F48-8ECE-B54B30FD634D}"/>
    <cellStyle name="Normal 4" xfId="5" xr:uid="{AA38129C-DDE7-4E4B-A208-4DA8E80CD338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464820</xdr:colOff>
      <xdr:row>0</xdr:row>
      <xdr:rowOff>83820</xdr:rowOff>
    </xdr:from>
    <xdr:to>
      <xdr:col>7</xdr:col>
      <xdr:colOff>466090</xdr:colOff>
      <xdr:row>0</xdr:row>
      <xdr:rowOff>800100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3867B1-744C-0C02-B327-82A34E8CEE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09" t="7162" r="7807" b="6366"/>
        <a:stretch/>
      </xdr:blipFill>
      <xdr:spPr bwMode="auto">
        <a:xfrm>
          <a:off x="4145280" y="83820"/>
          <a:ext cx="694690" cy="7162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AD14F-9DCD-F542-A389-B7FB1CB538BB}">
  <dimension ref="A1:N43"/>
  <sheetViews>
    <sheetView tabSelected="1" view="pageBreakPreview" topLeftCell="A28" zoomScale="125" zoomScaleNormal="125" zoomScaleSheetLayoutView="125" workbookViewId="0">
      <selection activeCell="D32" sqref="D32"/>
    </sheetView>
  </sheetViews>
  <sheetFormatPr baseColWidth="10" defaultColWidth="11.42578125" defaultRowHeight="12" x14ac:dyDescent="0.2"/>
  <cols>
    <col min="1" max="1" width="5.28515625" style="11" customWidth="1"/>
    <col min="2" max="2" width="5" style="32" customWidth="1"/>
    <col min="3" max="3" width="9" style="11" customWidth="1"/>
    <col min="4" max="4" width="18.28515625" style="11" customWidth="1"/>
    <col min="5" max="5" width="9.7109375" style="11" customWidth="1"/>
    <col min="6" max="6" width="7.85546875" style="11" customWidth="1"/>
    <col min="7" max="7" width="10.42578125" style="11" customWidth="1"/>
    <col min="8" max="8" width="14.85546875" style="11" customWidth="1"/>
    <col min="9" max="9" width="8.7109375" style="39" customWidth="1"/>
    <col min="10" max="10" width="14.5703125" style="11" customWidth="1"/>
    <col min="11" max="11" width="13.140625" style="8" customWidth="1"/>
    <col min="12" max="12" width="16.5703125" style="11" customWidth="1"/>
    <col min="13" max="16384" width="11.42578125" style="11"/>
  </cols>
  <sheetData>
    <row r="1" spans="1:14" ht="82.5" customHeight="1" x14ac:dyDescent="0.25">
      <c r="A1" s="61" t="s">
        <v>56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4" ht="37.5" customHeight="1" x14ac:dyDescent="0.2">
      <c r="A2" s="51"/>
      <c r="B2" s="63" t="s">
        <v>55</v>
      </c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4" x14ac:dyDescent="0.2">
      <c r="A3" s="51"/>
      <c r="B3" s="22"/>
      <c r="C3" s="22"/>
      <c r="D3" s="22"/>
      <c r="E3" s="22"/>
      <c r="F3" s="22"/>
      <c r="G3" s="22"/>
      <c r="H3" s="22"/>
      <c r="I3" s="23"/>
      <c r="J3" s="22"/>
      <c r="K3" s="24"/>
      <c r="L3" s="22"/>
    </row>
    <row r="4" spans="1:14" ht="39" customHeight="1" x14ac:dyDescent="0.2">
      <c r="A4" s="51"/>
      <c r="B4" s="22" t="s">
        <v>20</v>
      </c>
      <c r="C4" s="22" t="s">
        <v>0</v>
      </c>
      <c r="D4" s="22" t="s">
        <v>1</v>
      </c>
      <c r="E4" s="22" t="s">
        <v>2</v>
      </c>
      <c r="F4" s="22" t="s">
        <v>3</v>
      </c>
      <c r="G4" s="22" t="s">
        <v>4</v>
      </c>
      <c r="H4" s="22" t="s">
        <v>25</v>
      </c>
      <c r="I4" s="23" t="s">
        <v>10</v>
      </c>
      <c r="J4" s="22" t="s">
        <v>11</v>
      </c>
      <c r="K4" s="24" t="s">
        <v>12</v>
      </c>
      <c r="L4" s="22" t="s">
        <v>5</v>
      </c>
    </row>
    <row r="5" spans="1:14" ht="22.5" x14ac:dyDescent="0.2">
      <c r="A5" s="12"/>
      <c r="B5" s="44">
        <v>1</v>
      </c>
      <c r="C5" s="45" t="s">
        <v>27</v>
      </c>
      <c r="D5" s="46" t="s">
        <v>26</v>
      </c>
      <c r="E5" s="44">
        <v>2</v>
      </c>
      <c r="F5" s="44">
        <v>1</v>
      </c>
      <c r="G5" s="44">
        <v>425</v>
      </c>
      <c r="H5" s="47">
        <v>23352</v>
      </c>
      <c r="I5" s="48">
        <v>0</v>
      </c>
      <c r="J5" s="49">
        <f t="shared" ref="J5:J20" si="0">+H5*F5*G5*E5</f>
        <v>19849200</v>
      </c>
      <c r="K5" s="50">
        <f>+J5*I5</f>
        <v>0</v>
      </c>
      <c r="L5" s="49">
        <f>+J5+K5</f>
        <v>19849200</v>
      </c>
    </row>
    <row r="6" spans="1:14" ht="45" x14ac:dyDescent="0.2">
      <c r="A6" s="12"/>
      <c r="B6" s="25">
        <v>2</v>
      </c>
      <c r="C6" s="4" t="s">
        <v>29</v>
      </c>
      <c r="D6" s="33" t="s">
        <v>28</v>
      </c>
      <c r="E6" s="25">
        <v>2</v>
      </c>
      <c r="F6" s="25">
        <v>2</v>
      </c>
      <c r="G6" s="25">
        <v>425</v>
      </c>
      <c r="H6" s="31">
        <v>9313</v>
      </c>
      <c r="I6" s="27">
        <v>0.19</v>
      </c>
      <c r="J6" s="26">
        <f t="shared" si="0"/>
        <v>15832100</v>
      </c>
      <c r="K6" s="28">
        <f t="shared" ref="K6:K19" si="1">+J6*I6</f>
        <v>3008099</v>
      </c>
      <c r="L6" s="26">
        <f t="shared" ref="L6:L19" si="2">+J6+K6</f>
        <v>18840199</v>
      </c>
      <c r="N6" s="13"/>
    </row>
    <row r="7" spans="1:14" ht="45" x14ac:dyDescent="0.2">
      <c r="A7" s="12"/>
      <c r="B7" s="25">
        <v>3</v>
      </c>
      <c r="C7" s="4" t="s">
        <v>43</v>
      </c>
      <c r="D7" s="34" t="s">
        <v>19</v>
      </c>
      <c r="E7" s="25">
        <v>2</v>
      </c>
      <c r="F7" s="25">
        <v>1</v>
      </c>
      <c r="G7" s="25">
        <v>425</v>
      </c>
      <c r="H7" s="31">
        <v>5282</v>
      </c>
      <c r="I7" s="27">
        <v>0</v>
      </c>
      <c r="J7" s="26">
        <f t="shared" si="0"/>
        <v>4489700</v>
      </c>
      <c r="K7" s="28">
        <f t="shared" si="1"/>
        <v>0</v>
      </c>
      <c r="L7" s="26">
        <f t="shared" si="2"/>
        <v>4489700</v>
      </c>
    </row>
    <row r="8" spans="1:14" ht="33.75" x14ac:dyDescent="0.2">
      <c r="A8" s="12"/>
      <c r="B8" s="25">
        <v>4</v>
      </c>
      <c r="C8" s="4" t="s">
        <v>40</v>
      </c>
      <c r="D8" s="19" t="s">
        <v>30</v>
      </c>
      <c r="E8" s="25">
        <v>2</v>
      </c>
      <c r="F8" s="25">
        <v>1</v>
      </c>
      <c r="G8" s="25">
        <v>425</v>
      </c>
      <c r="H8" s="31">
        <v>17514</v>
      </c>
      <c r="I8" s="27">
        <v>0.19</v>
      </c>
      <c r="J8" s="26">
        <f t="shared" si="0"/>
        <v>14886900</v>
      </c>
      <c r="K8" s="28">
        <f>+J8*I8</f>
        <v>2828511</v>
      </c>
      <c r="L8" s="26">
        <f t="shared" si="2"/>
        <v>17715411</v>
      </c>
    </row>
    <row r="9" spans="1:14" ht="67.5" x14ac:dyDescent="0.2">
      <c r="A9" s="12"/>
      <c r="B9" s="25">
        <v>5</v>
      </c>
      <c r="C9" s="4" t="s">
        <v>34</v>
      </c>
      <c r="D9" s="20" t="s">
        <v>16</v>
      </c>
      <c r="E9" s="25">
        <v>2</v>
      </c>
      <c r="F9" s="25">
        <v>2</v>
      </c>
      <c r="G9" s="25">
        <v>425</v>
      </c>
      <c r="H9" s="31">
        <v>2154.5</v>
      </c>
      <c r="I9" s="27">
        <v>0.05</v>
      </c>
      <c r="J9" s="26">
        <f t="shared" si="0"/>
        <v>3662650</v>
      </c>
      <c r="K9" s="28">
        <f t="shared" si="1"/>
        <v>183132.5</v>
      </c>
      <c r="L9" s="26">
        <f t="shared" si="2"/>
        <v>3845782.5</v>
      </c>
    </row>
    <row r="10" spans="1:14" ht="45" x14ac:dyDescent="0.2">
      <c r="A10" s="12"/>
      <c r="B10" s="25">
        <v>6</v>
      </c>
      <c r="C10" s="4" t="s">
        <v>33</v>
      </c>
      <c r="D10" s="20" t="s">
        <v>31</v>
      </c>
      <c r="E10" s="25">
        <v>2</v>
      </c>
      <c r="F10" s="25">
        <v>2</v>
      </c>
      <c r="G10" s="25">
        <v>425</v>
      </c>
      <c r="H10" s="31">
        <v>13658.140000000001</v>
      </c>
      <c r="I10" s="27">
        <v>0</v>
      </c>
      <c r="J10" s="26">
        <f t="shared" si="0"/>
        <v>23218838.000000004</v>
      </c>
      <c r="K10" s="28">
        <f t="shared" si="1"/>
        <v>0</v>
      </c>
      <c r="L10" s="26">
        <f t="shared" si="2"/>
        <v>23218838.000000004</v>
      </c>
    </row>
    <row r="11" spans="1:14" ht="45" x14ac:dyDescent="0.2">
      <c r="A11" s="12"/>
      <c r="B11" s="25">
        <v>7</v>
      </c>
      <c r="C11" s="4" t="s">
        <v>34</v>
      </c>
      <c r="D11" s="19" t="s">
        <v>32</v>
      </c>
      <c r="E11" s="25">
        <v>2</v>
      </c>
      <c r="F11" s="25">
        <v>1</v>
      </c>
      <c r="G11" s="25">
        <v>425</v>
      </c>
      <c r="H11" s="31">
        <v>3044.1000000000004</v>
      </c>
      <c r="I11" s="27">
        <v>0.05</v>
      </c>
      <c r="J11" s="26">
        <f t="shared" si="0"/>
        <v>2587485.0000000005</v>
      </c>
      <c r="K11" s="28">
        <f t="shared" si="1"/>
        <v>129374.25000000003</v>
      </c>
      <c r="L11" s="26">
        <f t="shared" si="2"/>
        <v>2716859.2500000005</v>
      </c>
    </row>
    <row r="12" spans="1:14" ht="45" x14ac:dyDescent="0.2">
      <c r="A12" s="12"/>
      <c r="B12" s="25">
        <v>8</v>
      </c>
      <c r="C12" s="4" t="s">
        <v>43</v>
      </c>
      <c r="D12" s="21" t="s">
        <v>17</v>
      </c>
      <c r="E12" s="25">
        <v>2</v>
      </c>
      <c r="F12" s="25">
        <v>2</v>
      </c>
      <c r="G12" s="25">
        <v>425</v>
      </c>
      <c r="H12" s="31">
        <v>4493.869999999999</v>
      </c>
      <c r="I12" s="27">
        <v>0</v>
      </c>
      <c r="J12" s="26">
        <f t="shared" si="0"/>
        <v>7639578.9999999981</v>
      </c>
      <c r="K12" s="28">
        <f t="shared" si="1"/>
        <v>0</v>
      </c>
      <c r="L12" s="26">
        <f t="shared" si="2"/>
        <v>7639578.9999999981</v>
      </c>
    </row>
    <row r="13" spans="1:14" ht="45" x14ac:dyDescent="0.2">
      <c r="A13" s="12"/>
      <c r="B13" s="25">
        <v>9</v>
      </c>
      <c r="C13" s="4" t="s">
        <v>42</v>
      </c>
      <c r="D13" s="19" t="s">
        <v>35</v>
      </c>
      <c r="E13" s="25">
        <v>2</v>
      </c>
      <c r="F13" s="25">
        <v>2</v>
      </c>
      <c r="G13" s="25">
        <v>425</v>
      </c>
      <c r="H13" s="31">
        <v>2963.48</v>
      </c>
      <c r="I13" s="27">
        <v>0.05</v>
      </c>
      <c r="J13" s="26">
        <f t="shared" si="0"/>
        <v>5037916</v>
      </c>
      <c r="K13" s="28">
        <f t="shared" si="1"/>
        <v>251895.80000000002</v>
      </c>
      <c r="L13" s="26">
        <f t="shared" si="2"/>
        <v>5289811.8</v>
      </c>
    </row>
    <row r="14" spans="1:14" ht="67.5" x14ac:dyDescent="0.2">
      <c r="A14" s="12"/>
      <c r="B14" s="25">
        <v>10</v>
      </c>
      <c r="C14" s="4" t="s">
        <v>41</v>
      </c>
      <c r="D14" s="19" t="s">
        <v>36</v>
      </c>
      <c r="E14" s="25">
        <v>2</v>
      </c>
      <c r="F14" s="25">
        <v>2</v>
      </c>
      <c r="G14" s="25">
        <v>425</v>
      </c>
      <c r="H14" s="31">
        <v>7394.7999999999993</v>
      </c>
      <c r="I14" s="27">
        <v>0</v>
      </c>
      <c r="J14" s="26">
        <f t="shared" si="0"/>
        <v>12571159.999999998</v>
      </c>
      <c r="K14" s="28">
        <f t="shared" si="1"/>
        <v>0</v>
      </c>
      <c r="L14" s="26">
        <f t="shared" si="2"/>
        <v>12571159.999999998</v>
      </c>
    </row>
    <row r="15" spans="1:14" ht="67.5" x14ac:dyDescent="0.2">
      <c r="A15" s="12"/>
      <c r="B15" s="25">
        <v>11</v>
      </c>
      <c r="C15" s="4" t="s">
        <v>41</v>
      </c>
      <c r="D15" s="20" t="s">
        <v>37</v>
      </c>
      <c r="E15" s="25">
        <v>2</v>
      </c>
      <c r="F15" s="25">
        <v>2</v>
      </c>
      <c r="G15" s="25">
        <v>425</v>
      </c>
      <c r="H15" s="31">
        <v>4309</v>
      </c>
      <c r="I15" s="27">
        <v>0</v>
      </c>
      <c r="J15" s="26">
        <f t="shared" si="0"/>
        <v>7325300</v>
      </c>
      <c r="K15" s="28">
        <f t="shared" si="1"/>
        <v>0</v>
      </c>
      <c r="L15" s="26">
        <f t="shared" si="2"/>
        <v>7325300</v>
      </c>
    </row>
    <row r="16" spans="1:14" ht="24" x14ac:dyDescent="0.2">
      <c r="A16" s="12"/>
      <c r="B16" s="25">
        <v>12</v>
      </c>
      <c r="C16" s="4" t="s">
        <v>44</v>
      </c>
      <c r="D16" s="34" t="s">
        <v>18</v>
      </c>
      <c r="E16" s="25">
        <v>2</v>
      </c>
      <c r="F16" s="25">
        <v>1</v>
      </c>
      <c r="G16" s="25">
        <v>425</v>
      </c>
      <c r="H16" s="31">
        <v>9424.2000000000007</v>
      </c>
      <c r="I16" s="27">
        <v>0.19</v>
      </c>
      <c r="J16" s="26">
        <f t="shared" si="0"/>
        <v>8010570.0000000009</v>
      </c>
      <c r="K16" s="28">
        <f t="shared" si="1"/>
        <v>1522008.3000000003</v>
      </c>
      <c r="L16" s="26">
        <f t="shared" si="2"/>
        <v>9532578.3000000007</v>
      </c>
    </row>
    <row r="17" spans="1:14" ht="67.5" x14ac:dyDescent="0.2">
      <c r="A17" s="12"/>
      <c r="B17" s="25">
        <v>15</v>
      </c>
      <c r="C17" s="4" t="s">
        <v>42</v>
      </c>
      <c r="D17" s="19" t="s">
        <v>38</v>
      </c>
      <c r="E17" s="25">
        <v>2</v>
      </c>
      <c r="F17" s="25">
        <v>2</v>
      </c>
      <c r="G17" s="25">
        <v>425</v>
      </c>
      <c r="H17" s="31">
        <v>5004</v>
      </c>
      <c r="I17" s="27">
        <v>0.05</v>
      </c>
      <c r="J17" s="26">
        <f t="shared" si="0"/>
        <v>8506800</v>
      </c>
      <c r="K17" s="28">
        <f t="shared" si="1"/>
        <v>425340</v>
      </c>
      <c r="L17" s="26">
        <f t="shared" si="2"/>
        <v>8932140</v>
      </c>
    </row>
    <row r="18" spans="1:14" ht="67.5" x14ac:dyDescent="0.2">
      <c r="A18" s="12"/>
      <c r="B18" s="25">
        <v>16</v>
      </c>
      <c r="C18" s="4" t="s">
        <v>42</v>
      </c>
      <c r="D18" s="34" t="s">
        <v>39</v>
      </c>
      <c r="E18" s="25">
        <v>2</v>
      </c>
      <c r="F18" s="25">
        <v>1</v>
      </c>
      <c r="G18" s="25">
        <v>425</v>
      </c>
      <c r="H18" s="31">
        <v>10634.89</v>
      </c>
      <c r="I18" s="27">
        <v>0.05</v>
      </c>
      <c r="J18" s="26">
        <f t="shared" si="0"/>
        <v>9039656.5</v>
      </c>
      <c r="K18" s="28">
        <f t="shared" si="1"/>
        <v>451982.82500000001</v>
      </c>
      <c r="L18" s="26">
        <f t="shared" si="2"/>
        <v>9491639.3249999993</v>
      </c>
    </row>
    <row r="19" spans="1:14" ht="56.25" x14ac:dyDescent="0.2">
      <c r="A19" s="12"/>
      <c r="B19" s="25">
        <v>17</v>
      </c>
      <c r="C19" s="4" t="s">
        <v>42</v>
      </c>
      <c r="D19" s="19" t="s">
        <v>51</v>
      </c>
      <c r="E19" s="25">
        <v>2</v>
      </c>
      <c r="F19" s="25">
        <v>2</v>
      </c>
      <c r="G19" s="25">
        <v>425</v>
      </c>
      <c r="H19" s="31">
        <v>5421</v>
      </c>
      <c r="I19" s="27">
        <v>0.05</v>
      </c>
      <c r="J19" s="26">
        <f t="shared" si="0"/>
        <v>9215700</v>
      </c>
      <c r="K19" s="28">
        <f t="shared" si="1"/>
        <v>460785</v>
      </c>
      <c r="L19" s="26">
        <f t="shared" si="2"/>
        <v>9676485</v>
      </c>
    </row>
    <row r="20" spans="1:14" ht="45" x14ac:dyDescent="0.2">
      <c r="A20" s="12"/>
      <c r="B20" s="25">
        <v>18</v>
      </c>
      <c r="C20" s="42" t="s">
        <v>53</v>
      </c>
      <c r="D20" s="19" t="s">
        <v>54</v>
      </c>
      <c r="E20" s="43">
        <v>2</v>
      </c>
      <c r="F20" s="43">
        <v>1</v>
      </c>
      <c r="G20" s="25">
        <v>425</v>
      </c>
      <c r="H20" s="31">
        <v>7575.5</v>
      </c>
      <c r="I20" s="27">
        <v>0.05</v>
      </c>
      <c r="J20" s="26">
        <f t="shared" si="0"/>
        <v>6439175</v>
      </c>
      <c r="K20" s="28">
        <f t="shared" ref="K20" si="3">+J20*I20</f>
        <v>321958.75</v>
      </c>
      <c r="L20" s="26">
        <f t="shared" ref="L20" si="4">+J20+K20</f>
        <v>6761133.75</v>
      </c>
    </row>
    <row r="21" spans="1:14" ht="32.1" customHeight="1" x14ac:dyDescent="0.2">
      <c r="A21" s="12"/>
      <c r="B21" s="65" t="s">
        <v>7</v>
      </c>
      <c r="C21" s="66"/>
      <c r="D21" s="66"/>
      <c r="E21" s="66"/>
      <c r="F21" s="66"/>
      <c r="G21" s="66"/>
      <c r="H21" s="66"/>
      <c r="I21" s="67"/>
      <c r="J21" s="35">
        <f>SUM(J5:J20)</f>
        <v>158312729.5</v>
      </c>
      <c r="K21" s="35">
        <f t="shared" ref="K21" si="5">SUM(K5:K20)</f>
        <v>9583087.4249999989</v>
      </c>
      <c r="L21" s="35">
        <f>SUM(L5:L20)</f>
        <v>167895816.92499998</v>
      </c>
    </row>
    <row r="22" spans="1:14" ht="30.95" customHeight="1" thickBot="1" x14ac:dyDescent="0.25">
      <c r="A22" s="12"/>
      <c r="B22" s="74" t="s">
        <v>46</v>
      </c>
      <c r="C22" s="75"/>
      <c r="D22" s="75"/>
      <c r="E22" s="75"/>
      <c r="F22" s="75"/>
      <c r="G22" s="75"/>
      <c r="H22" s="75"/>
      <c r="I22" s="75"/>
      <c r="J22" s="75"/>
      <c r="K22" s="75"/>
      <c r="L22" s="76"/>
      <c r="N22" s="14"/>
    </row>
    <row r="23" spans="1:14" ht="39" customHeight="1" x14ac:dyDescent="0.2">
      <c r="A23" s="12"/>
      <c r="B23" s="22" t="s">
        <v>20</v>
      </c>
      <c r="C23" s="22" t="s">
        <v>0</v>
      </c>
      <c r="D23" s="22" t="s">
        <v>1</v>
      </c>
      <c r="E23" s="22" t="s">
        <v>2</v>
      </c>
      <c r="F23" s="22" t="s">
        <v>3</v>
      </c>
      <c r="G23" s="22" t="s">
        <v>4</v>
      </c>
      <c r="H23" s="22" t="s">
        <v>25</v>
      </c>
      <c r="I23" s="23" t="s">
        <v>10</v>
      </c>
      <c r="J23" s="22" t="s">
        <v>11</v>
      </c>
      <c r="K23" s="24" t="s">
        <v>12</v>
      </c>
      <c r="L23" s="22" t="s">
        <v>5</v>
      </c>
    </row>
    <row r="24" spans="1:14" ht="60.75" thickBot="1" x14ac:dyDescent="0.25">
      <c r="A24" s="12"/>
      <c r="B24" s="25">
        <v>19</v>
      </c>
      <c r="C24" s="4" t="s">
        <v>6</v>
      </c>
      <c r="D24" s="4" t="s">
        <v>21</v>
      </c>
      <c r="E24" s="25">
        <v>2</v>
      </c>
      <c r="F24" s="25">
        <v>1</v>
      </c>
      <c r="G24" s="25">
        <v>425</v>
      </c>
      <c r="H24" s="31">
        <v>13900</v>
      </c>
      <c r="I24" s="27">
        <v>0.19</v>
      </c>
      <c r="J24" s="26">
        <f>+H24*F24*G24*E24</f>
        <v>11815000</v>
      </c>
      <c r="K24" s="29">
        <f>+J24*I24</f>
        <v>2244850</v>
      </c>
      <c r="L24" s="30">
        <f>+J24+K24</f>
        <v>14059850</v>
      </c>
      <c r="N24" s="15"/>
    </row>
    <row r="25" spans="1:14" ht="48.75" thickBot="1" x14ac:dyDescent="0.25">
      <c r="A25" s="12"/>
      <c r="B25" s="25">
        <v>20</v>
      </c>
      <c r="C25" s="4" t="s">
        <v>6</v>
      </c>
      <c r="D25" s="4" t="s">
        <v>22</v>
      </c>
      <c r="E25" s="25">
        <v>2</v>
      </c>
      <c r="F25" s="25">
        <v>1</v>
      </c>
      <c r="G25" s="25">
        <v>425</v>
      </c>
      <c r="H25" s="31">
        <v>2686.5546215099998</v>
      </c>
      <c r="I25" s="27">
        <v>0.19</v>
      </c>
      <c r="J25" s="26">
        <f>+H25*F25*G25*E25</f>
        <v>2283571.4282835</v>
      </c>
      <c r="K25" s="29">
        <f t="shared" ref="K25:K27" si="6">+J25*I25</f>
        <v>433878.57137386501</v>
      </c>
      <c r="L25" s="30">
        <f t="shared" ref="L25:L27" si="7">+J25+K25</f>
        <v>2717449.999657365</v>
      </c>
      <c r="N25" s="15"/>
    </row>
    <row r="26" spans="1:14" ht="36.75" thickBot="1" x14ac:dyDescent="0.25">
      <c r="A26" s="12"/>
      <c r="B26" s="25">
        <v>21</v>
      </c>
      <c r="C26" s="4" t="s">
        <v>8</v>
      </c>
      <c r="D26" s="4" t="s">
        <v>23</v>
      </c>
      <c r="E26" s="25">
        <v>2</v>
      </c>
      <c r="F26" s="25">
        <v>1</v>
      </c>
      <c r="G26" s="25">
        <v>425</v>
      </c>
      <c r="H26" s="31">
        <v>3614</v>
      </c>
      <c r="I26" s="27">
        <v>0.19</v>
      </c>
      <c r="J26" s="26">
        <f>+H26*F26*G26*E26</f>
        <v>3071900</v>
      </c>
      <c r="K26" s="29">
        <f t="shared" si="6"/>
        <v>583661</v>
      </c>
      <c r="L26" s="30">
        <f t="shared" si="7"/>
        <v>3655561</v>
      </c>
      <c r="N26" s="15"/>
    </row>
    <row r="27" spans="1:14" ht="36.75" thickBot="1" x14ac:dyDescent="0.25">
      <c r="A27" s="12"/>
      <c r="B27" s="25">
        <v>22</v>
      </c>
      <c r="C27" s="4" t="s">
        <v>8</v>
      </c>
      <c r="D27" s="4" t="s">
        <v>24</v>
      </c>
      <c r="E27" s="25">
        <v>2</v>
      </c>
      <c r="F27" s="25">
        <v>1</v>
      </c>
      <c r="G27" s="25">
        <v>425</v>
      </c>
      <c r="H27" s="31">
        <v>3461.1000000000004</v>
      </c>
      <c r="I27" s="27">
        <v>0.19</v>
      </c>
      <c r="J27" s="26">
        <f>+H27*F27*G27*E27</f>
        <v>2941935.0000000005</v>
      </c>
      <c r="K27" s="29">
        <f t="shared" si="6"/>
        <v>558967.65000000014</v>
      </c>
      <c r="L27" s="30">
        <f t="shared" si="7"/>
        <v>3500902.6500000004</v>
      </c>
      <c r="N27" s="15"/>
    </row>
    <row r="28" spans="1:14" ht="30" customHeight="1" x14ac:dyDescent="0.2">
      <c r="A28" s="12"/>
      <c r="B28" s="65" t="s">
        <v>47</v>
      </c>
      <c r="C28" s="66"/>
      <c r="D28" s="66"/>
      <c r="E28" s="66"/>
      <c r="F28" s="66"/>
      <c r="G28" s="66"/>
      <c r="H28" s="66"/>
      <c r="I28" s="67"/>
      <c r="J28" s="36">
        <f>SUM(J24:J27)</f>
        <v>20112406.428283498</v>
      </c>
      <c r="K28" s="36">
        <f>SUM(K24:K27)</f>
        <v>3821357.2213738654</v>
      </c>
      <c r="L28" s="36">
        <f>SUM(L24:L27)</f>
        <v>23933763.649657369</v>
      </c>
    </row>
    <row r="29" spans="1:14" ht="35.1" customHeight="1" thickBot="1" x14ac:dyDescent="0.25">
      <c r="A29" s="12"/>
      <c r="B29" s="64" t="s">
        <v>48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N29" s="14"/>
    </row>
    <row r="30" spans="1:14" ht="35.1" customHeight="1" x14ac:dyDescent="0.2">
      <c r="A30" s="12"/>
      <c r="B30" s="22" t="s">
        <v>20</v>
      </c>
      <c r="C30" s="22" t="s">
        <v>0</v>
      </c>
      <c r="D30" s="22" t="s">
        <v>1</v>
      </c>
      <c r="E30" s="22" t="s">
        <v>2</v>
      </c>
      <c r="F30" s="22" t="s">
        <v>3</v>
      </c>
      <c r="G30" s="22" t="s">
        <v>4</v>
      </c>
      <c r="H30" s="22" t="s">
        <v>25</v>
      </c>
      <c r="I30" s="23" t="s">
        <v>10</v>
      </c>
      <c r="J30" s="22" t="s">
        <v>11</v>
      </c>
      <c r="K30" s="24" t="s">
        <v>12</v>
      </c>
      <c r="L30" s="22" t="s">
        <v>5</v>
      </c>
    </row>
    <row r="31" spans="1:14" ht="216.75" thickBot="1" x14ac:dyDescent="0.25">
      <c r="A31" s="12"/>
      <c r="B31" s="25">
        <v>23</v>
      </c>
      <c r="C31" s="4" t="s">
        <v>6</v>
      </c>
      <c r="D31" s="42" t="s">
        <v>52</v>
      </c>
      <c r="E31" s="25">
        <v>2</v>
      </c>
      <c r="F31" s="25">
        <v>1</v>
      </c>
      <c r="G31" s="25">
        <v>425</v>
      </c>
      <c r="H31" s="31">
        <v>3475</v>
      </c>
      <c r="I31" s="27">
        <v>0.19</v>
      </c>
      <c r="J31" s="26">
        <f>+H31*F31*G31*E31</f>
        <v>2953750</v>
      </c>
      <c r="K31" s="29">
        <f>+J31*I31</f>
        <v>561212.5</v>
      </c>
      <c r="L31" s="30">
        <f>+J31+K31</f>
        <v>3514962.5</v>
      </c>
      <c r="N31" s="15"/>
    </row>
    <row r="32" spans="1:14" ht="84.75" thickBot="1" x14ac:dyDescent="0.25">
      <c r="A32" s="12"/>
      <c r="B32" s="25">
        <v>24</v>
      </c>
      <c r="C32" s="4" t="s">
        <v>6</v>
      </c>
      <c r="D32" s="42" t="s">
        <v>49</v>
      </c>
      <c r="E32" s="25">
        <v>2</v>
      </c>
      <c r="F32" s="25">
        <v>1</v>
      </c>
      <c r="G32" s="25">
        <v>425</v>
      </c>
      <c r="H32" s="31">
        <v>4587</v>
      </c>
      <c r="I32" s="27">
        <v>0.19</v>
      </c>
      <c r="J32" s="26">
        <f>+H32*F32*G32*E32</f>
        <v>3898950</v>
      </c>
      <c r="K32" s="29">
        <f t="shared" ref="K32" si="8">+J32*I32</f>
        <v>740800.5</v>
      </c>
      <c r="L32" s="30">
        <f t="shared" ref="L32" si="9">+J32+K32</f>
        <v>4639750.5</v>
      </c>
      <c r="N32" s="15"/>
    </row>
    <row r="33" spans="1:12" ht="35.1" customHeight="1" x14ac:dyDescent="0.2">
      <c r="A33" s="12"/>
      <c r="B33" s="65" t="s">
        <v>50</v>
      </c>
      <c r="C33" s="66"/>
      <c r="D33" s="66"/>
      <c r="E33" s="66"/>
      <c r="F33" s="66"/>
      <c r="G33" s="66"/>
      <c r="H33" s="66"/>
      <c r="I33" s="67"/>
      <c r="J33" s="36">
        <f>SUM(J31:J32)</f>
        <v>6852700</v>
      </c>
      <c r="K33" s="36">
        <f>SUM(K31:K32)</f>
        <v>1302013</v>
      </c>
      <c r="L33" s="36">
        <f>SUM(L31:L32)</f>
        <v>8154713</v>
      </c>
    </row>
    <row r="34" spans="1:12" ht="32.1" customHeight="1" x14ac:dyDescent="0.2">
      <c r="A34" s="12"/>
      <c r="B34" s="65" t="s">
        <v>45</v>
      </c>
      <c r="C34" s="66"/>
      <c r="D34" s="66"/>
      <c r="E34" s="66"/>
      <c r="F34" s="66"/>
      <c r="G34" s="66"/>
      <c r="H34" s="66"/>
      <c r="I34" s="66"/>
      <c r="J34" s="66"/>
      <c r="K34" s="67"/>
      <c r="L34" s="37">
        <f>L21+L28+L33</f>
        <v>199984293.57465735</v>
      </c>
    </row>
    <row r="35" spans="1:12" x14ac:dyDescent="0.2">
      <c r="A35" s="12"/>
    </row>
    <row r="36" spans="1:12" x14ac:dyDescent="0.2">
      <c r="A36" s="12"/>
      <c r="K36" s="13"/>
      <c r="L36" s="1"/>
    </row>
    <row r="37" spans="1:12" ht="15" x14ac:dyDescent="0.25">
      <c r="A37" s="12"/>
      <c r="C37" s="59" t="s">
        <v>13</v>
      </c>
      <c r="D37" s="59"/>
      <c r="E37" s="59"/>
      <c r="F37" s="59"/>
      <c r="G37" s="59"/>
      <c r="H37" s="41">
        <v>185277835.92828351</v>
      </c>
      <c r="I37" s="7"/>
      <c r="J37" s="16"/>
      <c r="K37" s="9"/>
    </row>
    <row r="38" spans="1:12" ht="15" x14ac:dyDescent="0.25">
      <c r="A38" s="12"/>
      <c r="C38" s="59" t="s">
        <v>14</v>
      </c>
      <c r="D38" s="59"/>
      <c r="E38" s="59"/>
      <c r="F38" s="59"/>
      <c r="G38" s="59"/>
      <c r="H38" s="38">
        <v>12481988.521373866</v>
      </c>
      <c r="I38" s="7"/>
      <c r="J38" s="18"/>
      <c r="K38" s="9"/>
    </row>
    <row r="39" spans="1:12" ht="15.75" customHeight="1" x14ac:dyDescent="0.25">
      <c r="A39" s="12"/>
      <c r="C39" s="59" t="s">
        <v>15</v>
      </c>
      <c r="D39" s="59"/>
      <c r="E39" s="59"/>
      <c r="F39" s="59"/>
      <c r="G39" s="59"/>
      <c r="H39" s="38">
        <v>2224469.125</v>
      </c>
      <c r="I39" s="17"/>
      <c r="J39" s="16"/>
      <c r="K39" s="9"/>
    </row>
    <row r="40" spans="1:12" ht="15.75" thickBot="1" x14ac:dyDescent="0.3">
      <c r="A40" s="12"/>
      <c r="C40" s="60" t="s">
        <v>9</v>
      </c>
      <c r="D40" s="60"/>
      <c r="E40" s="60"/>
      <c r="F40" s="60"/>
      <c r="G40" s="60"/>
      <c r="H40" s="52">
        <v>199984293.57465738</v>
      </c>
      <c r="I40" s="40"/>
      <c r="J40" s="6"/>
      <c r="K40" s="10"/>
      <c r="L40" s="5"/>
    </row>
    <row r="41" spans="1:12" ht="47.25" customHeight="1" thickBot="1" x14ac:dyDescent="0.25">
      <c r="A41" s="53"/>
      <c r="B41" s="68" t="s">
        <v>60</v>
      </c>
      <c r="C41" s="68"/>
      <c r="D41" s="68"/>
      <c r="E41" s="68"/>
      <c r="F41" s="54"/>
      <c r="G41" s="69" t="s">
        <v>58</v>
      </c>
      <c r="H41" s="69"/>
      <c r="I41" s="69"/>
      <c r="J41" s="69"/>
      <c r="K41" s="55"/>
      <c r="L41" s="56"/>
    </row>
    <row r="42" spans="1:12" ht="13.5" customHeight="1" thickBot="1" x14ac:dyDescent="0.25">
      <c r="A42" s="2"/>
      <c r="B42" s="68" t="s">
        <v>57</v>
      </c>
      <c r="C42" s="68"/>
      <c r="D42" s="68"/>
      <c r="E42" s="68"/>
      <c r="F42" s="3"/>
      <c r="G42" s="70" t="s">
        <v>59</v>
      </c>
      <c r="H42" s="70"/>
      <c r="I42" s="70"/>
      <c r="J42" s="70"/>
      <c r="K42" s="57"/>
      <c r="L42" s="58"/>
    </row>
    <row r="43" spans="1:12" ht="39.75" customHeight="1" thickBot="1" x14ac:dyDescent="0.25">
      <c r="A43" s="71" t="s">
        <v>61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3"/>
    </row>
  </sheetData>
  <mergeCells count="17">
    <mergeCell ref="B41:E41"/>
    <mergeCell ref="G41:J41"/>
    <mergeCell ref="B42:E42"/>
    <mergeCell ref="G42:J42"/>
    <mergeCell ref="A43:L43"/>
    <mergeCell ref="C38:G38"/>
    <mergeCell ref="C39:G39"/>
    <mergeCell ref="C40:G40"/>
    <mergeCell ref="A1:L1"/>
    <mergeCell ref="B2:L2"/>
    <mergeCell ref="B22:L22"/>
    <mergeCell ref="C37:G37"/>
    <mergeCell ref="B28:I28"/>
    <mergeCell ref="B21:I21"/>
    <mergeCell ref="B34:K34"/>
    <mergeCell ref="B29:L29"/>
    <mergeCell ref="B33:I33"/>
  </mergeCells>
  <pageMargins left="0.70866141732283472" right="0.70866141732283472" top="0.74803149606299213" bottom="0.74803149606299213" header="0.31496062992125984" footer="0.31496062992125984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 IMPUESTOS</vt:lpstr>
      <vt:lpstr>'CON IMPUESTOS'!Área_de_impresión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tokayera</dc:creator>
  <cp:lastModifiedBy>DQ2030LA</cp:lastModifiedBy>
  <cp:lastPrinted>2022-07-12T00:38:26Z</cp:lastPrinted>
  <dcterms:created xsi:type="dcterms:W3CDTF">2019-03-23T13:20:59Z</dcterms:created>
  <dcterms:modified xsi:type="dcterms:W3CDTF">2022-07-12T03:53:08Z</dcterms:modified>
</cp:coreProperties>
</file>