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Q2030LA\Desktop\DOCUMENTOS EXEL PRESUPUESTO\PROCESO ENCUENTRO DEPARTAMENTAL 2022-ABUELOS\"/>
    </mc:Choice>
  </mc:AlternateContent>
  <xr:revisionPtr revIDLastSave="0" documentId="13_ncr:1_{BD5F8865-292C-48C0-A66C-CA8F27096AB0}" xr6:coauthVersionLast="47" xr6:coauthVersionMax="47" xr10:uidLastSave="{00000000-0000-0000-0000-000000000000}"/>
  <bookViews>
    <workbookView xWindow="-120" yWindow="-120" windowWidth="20730" windowHeight="11040" xr2:uid="{33E5AD41-4A1D-47BC-851F-B7C6EA09B636}"/>
  </bookViews>
  <sheets>
    <sheet name="Presupuesto Oficial (2)"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1" i="10" l="1"/>
  <c r="K18" i="10"/>
  <c r="I18" i="10"/>
  <c r="I12" i="10"/>
  <c r="I17" i="10"/>
  <c r="J17" i="10"/>
  <c r="K17" i="10" s="1"/>
  <c r="J12" i="10"/>
  <c r="K12" i="10" s="1"/>
  <c r="I7" i="10" l="1"/>
  <c r="K14" i="10"/>
  <c r="I14" i="10"/>
  <c r="K10" i="10"/>
  <c r="I10" i="10"/>
  <c r="K9" i="10"/>
  <c r="I9" i="10"/>
  <c r="K8" i="10"/>
  <c r="I8" i="10"/>
  <c r="K7" i="10"/>
  <c r="K6" i="10"/>
  <c r="I6" i="10"/>
  <c r="K5" i="10"/>
  <c r="I5" i="10"/>
  <c r="K21" i="10" l="1"/>
  <c r="K20" i="10"/>
  <c r="K19" i="10" l="1"/>
</calcChain>
</file>

<file path=xl/sharedStrings.xml><?xml version="1.0" encoding="utf-8"?>
<sst xmlns="http://schemas.openxmlformats.org/spreadsheetml/2006/main" count="49" uniqueCount="41">
  <si>
    <t>ITEM</t>
  </si>
  <si>
    <t>DETALLE</t>
  </si>
  <si>
    <t>UNIDAD</t>
  </si>
  <si>
    <t>CANTIDAD</t>
  </si>
  <si>
    <t>VALOR TOTAL</t>
  </si>
  <si>
    <t>Horas</t>
  </si>
  <si>
    <t>Unidades</t>
  </si>
  <si>
    <t>Garantizar la presentación de un (1) exponente de narrativa popular (presentador o maestro de ceremonia), quien acompañará en la tarima cultural y artística durante los dias del evento.</t>
  </si>
  <si>
    <t>Unidad</t>
  </si>
  <si>
    <t>Global</t>
  </si>
  <si>
    <t xml:space="preserve">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4 cabinas de amplificación, 4 micrófonos inalámbricos, 2 micrófonos de cable con servicio de operación incluida, mezclador para micrófonos </t>
  </si>
  <si>
    <t>1.</t>
  </si>
  <si>
    <t>2.</t>
  </si>
  <si>
    <t>Pendon en Banner, dimensiones (1 Metro de alto X 4 metros de ancho) con logos del municipio y nombre de la delegacion</t>
  </si>
  <si>
    <t>Dotación de Kits de Ropa Deportiva (Camibuso en algodón tipo polo, sudadera en algodón con dos bolsillos, gorra y morral en lona poliester, capacidad minima de 10 litros) Todo debidamente marcados con logos y nombres del municipio.</t>
  </si>
  <si>
    <t>Garantizar el suministro de almuerzos tipo buffet, que contiene: Una porcion de  pollo o carne, una porción de yuca, papa o plátano maduro, Una porción de arroz, ensalada y postre. Servido en plato de icopor con utensilios desechables. Incluye una bebida hidratante preparada. asi mismo deberán ser suministrados con garantía de buena presentación, inocuidad e higiene al momento de su consumo, su distribución es de una (1) unidad por cada participante.</t>
  </si>
  <si>
    <t xml:space="preserve">Suministro de refrigerios, el cual consiste en un producto solido y un producto liquido refrescante. Se debe garantizar un (1) sandwich de jamon y queso y una bebida tipo jugo en envase plastico de 200 ml. </t>
  </si>
  <si>
    <t>APOYAR ENCUENTROS MUNICIPALES Y DEPARTAMENTALES DEL ADULTO MAYOR DEL MUNICIPIO DE HATO COROZAL-CASANARE.</t>
  </si>
  <si>
    <t>I.V.A</t>
  </si>
  <si>
    <t>VALOR ANTES DEL I.V.A</t>
  </si>
  <si>
    <t>VALOR UNITARIO CON I.V.A</t>
  </si>
  <si>
    <t>V.R            IVA</t>
  </si>
  <si>
    <t>SUB TOTAL</t>
  </si>
  <si>
    <t>VALOR TOTAL DE IVA</t>
  </si>
  <si>
    <t>Servicio de Transporte Terrestre, en microbus o bus equipados, Aire TV, MP3, USB,servicio Wifi,sillas reclinables con descansa pies Capacidad, desde elde las personas adulto mayor desde el municipio de Hato Corozal hasta la ciudad de Yopal, Ida y regreso.</t>
  </si>
  <si>
    <t>Transportes</t>
  </si>
  <si>
    <t>$</t>
  </si>
  <si>
    <t>LOGISTICA NECESARIA PARA GARANTIZAR LA PARTICIPACION DE ENCUENTRO MUNICIPAL DE ADULTO MAYOR</t>
  </si>
  <si>
    <t>LOGISTICA NECESARIA PARA EL DESARROLLO Y CELEBRACION DEL DIA DEL ADULTO MAYOR</t>
  </si>
  <si>
    <t>Mugs personalizado, cn capacidad minima de 325 cc, material ceramica, logos de la administracion municipal</t>
  </si>
  <si>
    <t>LOGISTICA NECESARIA PARA GARANTIZAR LA PARTICIPACION DE ENCUENTRO DEPARTAMENTAL DE ADULTO MAYOR</t>
  </si>
  <si>
    <t>Stand Zona de cafeteria (café, Aguas aromaticas,  Agua en bolsa).</t>
  </si>
  <si>
    <t>Show  musical que incluya Artistas de la region e invitado especial, con musica acorde a viejoteca y Recreacion para esta población.</t>
  </si>
  <si>
    <t>Entregar de Incentivos o premios para fomentar la participación efectiva y la adherencia a las actividades de las personas adulto mayor que resulten destacados en cada una de las actividades.</t>
  </si>
  <si>
    <t>VALOR DEL I.V.A</t>
  </si>
  <si>
    <t>Ambientacion del lugar (Decoracion con globos, cintas y decorativos)</t>
  </si>
  <si>
    <t>Profesional de apoyo</t>
  </si>
  <si>
    <t>ROSMIRA SAAVEDRA VELA                                                                                                                                                                                                     YADIRA ESCOBAR HEREDIA</t>
  </si>
  <si>
    <t xml:space="preserve">               SUPERVISOR</t>
  </si>
  <si>
    <t xml:space="preserve">                                                                    Calle 12 No. 8-13, línea de atención al usuario 3508331834 Palacio Municipal -  Código postal: 852010
                                                                               Página Web: www.hatocorozal-casanare.gov.co E-mails: desarrollo@hatocorozal-casanare.gov.co
                                                                                                                                  Hato Corozal – Casanare “Alto y sostenible”</t>
  </si>
  <si>
    <t xml:space="preserve">                                                                                                                                         NIT.800012638-2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</si>
</sst>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8" x14ac:knownFonts="1">
    <font>
      <sz val="11"/>
      <color theme="1"/>
      <name val="Calibri"/>
      <family val="2"/>
      <scheme val="minor"/>
    </font>
    <font>
      <sz val="11"/>
      <color theme="1"/>
      <name val="Calibri"/>
      <family val="2"/>
      <scheme val="minor"/>
    </font>
    <font>
      <sz val="11"/>
      <color theme="1"/>
      <name val="Franklin Gothic Book"/>
      <family val="2"/>
    </font>
    <font>
      <sz val="8"/>
      <color theme="1"/>
      <name val="Franklin Gothic Book"/>
      <family val="2"/>
    </font>
    <font>
      <b/>
      <sz val="8"/>
      <color theme="1"/>
      <name val="Franklin Gothic Book"/>
      <family val="2"/>
    </font>
    <font>
      <sz val="8"/>
      <name val="Franklin Gothic Book"/>
      <family val="2"/>
    </font>
    <font>
      <b/>
      <sz val="11"/>
      <color theme="1"/>
      <name val="Franklin Gothic Book"/>
      <family val="2"/>
    </font>
    <font>
      <b/>
      <sz val="8"/>
      <name val="Franklin Gothic Book"/>
      <family val="2"/>
    </font>
  </fonts>
  <fills count="4">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2" fillId="0" borderId="0" xfId="0" applyFont="1"/>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4" fontId="4" fillId="0" borderId="1" xfId="0" applyNumberFormat="1" applyFont="1" applyBorder="1"/>
    <xf numFmtId="0" fontId="3" fillId="0" borderId="1" xfId="0" applyFont="1" applyBorder="1" applyAlignment="1">
      <alignment horizontal="center" vertical="center"/>
    </xf>
    <xf numFmtId="0" fontId="3" fillId="0" borderId="1" xfId="0" applyFont="1" applyBorder="1" applyAlignment="1">
      <alignment wrapText="1"/>
    </xf>
    <xf numFmtId="44" fontId="3" fillId="0" borderId="1" xfId="1" applyFont="1" applyBorder="1" applyAlignment="1">
      <alignment vertical="center"/>
    </xf>
    <xf numFmtId="44" fontId="3" fillId="0" borderId="1" xfId="0" applyNumberFormat="1" applyFont="1" applyBorder="1" applyAlignment="1">
      <alignment vertical="center"/>
    </xf>
    <xf numFmtId="44" fontId="3" fillId="0" borderId="1" xfId="1" applyFont="1" applyBorder="1" applyAlignment="1">
      <alignment horizontal="right"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4" fontId="3" fillId="0" borderId="1" xfId="1" applyFont="1" applyFill="1" applyBorder="1" applyAlignment="1">
      <alignment horizontal="center" vertical="center"/>
    </xf>
    <xf numFmtId="0" fontId="5" fillId="0" borderId="1" xfId="0" applyFont="1" applyFill="1" applyBorder="1" applyAlignment="1">
      <alignment horizontal="center" vertical="center"/>
    </xf>
    <xf numFmtId="166" fontId="5"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justify"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left" vertical="center" wrapText="1"/>
    </xf>
    <xf numFmtId="164" fontId="5" fillId="0" borderId="1" xfId="2" applyNumberFormat="1" applyFont="1" applyBorder="1" applyAlignment="1">
      <alignment horizontal="left" vertical="center" wrapText="1"/>
    </xf>
    <xf numFmtId="164" fontId="5" fillId="0" borderId="1" xfId="2" applyNumberFormat="1" applyFont="1" applyFill="1" applyBorder="1" applyAlignment="1">
      <alignment horizontal="right" vertical="center" wrapText="1"/>
    </xf>
    <xf numFmtId="164" fontId="5" fillId="0" borderId="1" xfId="2" applyNumberFormat="1" applyFont="1" applyFill="1" applyBorder="1" applyAlignment="1">
      <alignment horizontal="left" vertical="center" wrapText="1"/>
    </xf>
    <xf numFmtId="0" fontId="5" fillId="0" borderId="1" xfId="0" applyFont="1" applyFill="1" applyBorder="1" applyAlignment="1">
      <alignment horizontal="justify" vertical="center" wrapText="1"/>
    </xf>
    <xf numFmtId="9" fontId="3" fillId="0" borderId="1" xfId="3" applyFont="1" applyFill="1" applyBorder="1" applyAlignment="1">
      <alignment horizontal="center" vertical="center"/>
    </xf>
    <xf numFmtId="165" fontId="3"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9" fontId="5"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xf>
    <xf numFmtId="9" fontId="3" fillId="0" borderId="1" xfId="0" applyNumberFormat="1" applyFont="1" applyBorder="1" applyAlignment="1">
      <alignment horizontal="center" vertical="center"/>
    </xf>
    <xf numFmtId="9" fontId="5" fillId="0" borderId="1" xfId="0" applyNumberFormat="1" applyFont="1" applyBorder="1" applyAlignment="1">
      <alignment horizontal="center" vertical="center" wrapText="1"/>
    </xf>
    <xf numFmtId="44" fontId="5" fillId="0" borderId="1" xfId="1" applyFont="1" applyBorder="1" applyAlignment="1">
      <alignment horizontal="center" vertical="center" wrapText="1"/>
    </xf>
    <xf numFmtId="9" fontId="5" fillId="0" borderId="1" xfId="3" applyFont="1" applyBorder="1" applyAlignment="1">
      <alignment horizontal="center" vertical="center" wrapText="1"/>
    </xf>
    <xf numFmtId="44" fontId="3" fillId="0" borderId="1" xfId="1" applyFont="1" applyBorder="1" applyAlignment="1">
      <alignment horizontal="center" vertical="center"/>
    </xf>
    <xf numFmtId="164" fontId="4" fillId="0" borderId="1" xfId="0" applyNumberFormat="1" applyFont="1" applyBorder="1"/>
    <xf numFmtId="44" fontId="4" fillId="0" borderId="1" xfId="0" applyNumberFormat="1" applyFont="1" applyFill="1" applyBorder="1"/>
    <xf numFmtId="165" fontId="3" fillId="0" borderId="1" xfId="1" applyNumberFormat="1" applyFont="1" applyFill="1" applyBorder="1" applyAlignment="1">
      <alignment horizontal="center" vertical="center"/>
    </xf>
    <xf numFmtId="44" fontId="3" fillId="0" borderId="1" xfId="1" applyFont="1" applyBorder="1" applyAlignment="1">
      <alignment horizontal="left" vertical="center"/>
    </xf>
    <xf numFmtId="0" fontId="3" fillId="0" borderId="1" xfId="0" applyFont="1" applyFill="1" applyBorder="1" applyAlignment="1">
      <alignment wrapText="1"/>
    </xf>
    <xf numFmtId="0" fontId="3" fillId="0" borderId="1" xfId="0" applyFont="1" applyFill="1" applyBorder="1" applyAlignment="1">
      <alignment vertical="center" wrapText="1"/>
    </xf>
    <xf numFmtId="9" fontId="3" fillId="0" borderId="1" xfId="0" applyNumberFormat="1" applyFont="1" applyFill="1" applyBorder="1" applyAlignment="1">
      <alignment horizontal="center" vertical="center"/>
    </xf>
    <xf numFmtId="44" fontId="3" fillId="0" borderId="1" xfId="1" applyFont="1" applyFill="1" applyBorder="1" applyAlignment="1">
      <alignment horizontal="left" vertical="center"/>
    </xf>
    <xf numFmtId="44" fontId="3" fillId="0" borderId="1" xfId="1" applyFont="1" applyFill="1" applyBorder="1" applyAlignment="1">
      <alignment horizontal="right" vertical="center"/>
    </xf>
    <xf numFmtId="44" fontId="3" fillId="0" borderId="3" xfId="0" applyNumberFormat="1" applyFont="1" applyFill="1" applyBorder="1" applyAlignment="1">
      <alignment vertical="center"/>
    </xf>
    <xf numFmtId="44" fontId="5" fillId="0" borderId="1" xfId="1" applyFont="1" applyFill="1" applyBorder="1" applyAlignment="1">
      <alignment horizontal="center" vertical="center"/>
    </xf>
    <xf numFmtId="165" fontId="5" fillId="0" borderId="1" xfId="1" applyNumberFormat="1" applyFont="1" applyFill="1" applyBorder="1" applyAlignment="1">
      <alignment horizontal="center" vertical="center"/>
    </xf>
    <xf numFmtId="0" fontId="4" fillId="0" borderId="1" xfId="0" applyFont="1" applyFill="1" applyBorder="1" applyAlignment="1">
      <alignment horizontal="center"/>
    </xf>
    <xf numFmtId="0" fontId="6" fillId="2" borderId="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xf>
    <xf numFmtId="0" fontId="2" fillId="0" borderId="2" xfId="0" applyFont="1" applyBorder="1"/>
    <xf numFmtId="0" fontId="2" fillId="0" borderId="4" xfId="0" applyFont="1" applyBorder="1"/>
    <xf numFmtId="0" fontId="2" fillId="0" borderId="3" xfId="0" applyFont="1" applyBorder="1"/>
    <xf numFmtId="0" fontId="2" fillId="0" borderId="1" xfId="0" applyFont="1" applyBorder="1"/>
    <xf numFmtId="0" fontId="2" fillId="0" borderId="1" xfId="0" applyFont="1" applyBorder="1"/>
    <xf numFmtId="0" fontId="2" fillId="0" borderId="1" xfId="0" applyFont="1" applyBorder="1" applyAlignment="1">
      <alignment wrapText="1"/>
    </xf>
    <xf numFmtId="0" fontId="2" fillId="0" borderId="5" xfId="0" applyFont="1" applyBorder="1"/>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226219</xdr:colOff>
      <xdr:row>0</xdr:row>
      <xdr:rowOff>119062</xdr:rowOff>
    </xdr:from>
    <xdr:to>
      <xdr:col>4</xdr:col>
      <xdr:colOff>485934</xdr:colOff>
      <xdr:row>0</xdr:row>
      <xdr:rowOff>1047750</xdr:rowOff>
    </xdr:to>
    <xdr:pic>
      <xdr:nvPicPr>
        <xdr:cNvPr id="2" name="Imagen 1">
          <a:extLst>
            <a:ext uri="{FF2B5EF4-FFF2-40B4-BE49-F238E27FC236}">
              <a16:creationId xmlns:a16="http://schemas.microsoft.com/office/drawing/2014/main" id="{A7D86B0F-828D-0A16-5218-4589C924463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09" t="7162" r="7807" b="6366"/>
        <a:stretch/>
      </xdr:blipFill>
      <xdr:spPr bwMode="auto">
        <a:xfrm>
          <a:off x="5155407" y="119062"/>
          <a:ext cx="902652" cy="928688"/>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B6147-BE3E-416A-B788-EB9E68EE6243}">
  <dimension ref="B1:K24"/>
  <sheetViews>
    <sheetView tabSelected="1" zoomScale="80" zoomScaleNormal="80" workbookViewId="0">
      <selection activeCell="B1" sqref="B1:K1"/>
    </sheetView>
  </sheetViews>
  <sheetFormatPr baseColWidth="10" defaultColWidth="11.140625" defaultRowHeight="15.75" x14ac:dyDescent="0.3"/>
  <cols>
    <col min="1" max="1" width="2.140625" style="1" customWidth="1"/>
    <col min="2" max="2" width="6.5703125" style="1" customWidth="1"/>
    <col min="3" max="3" width="65.140625" style="1" customWidth="1"/>
    <col min="4" max="4" width="9.7109375" style="1" customWidth="1"/>
    <col min="5" max="5" width="11.42578125" style="1" customWidth="1"/>
    <col min="6" max="6" width="15.28515625" style="1" customWidth="1"/>
    <col min="7" max="7" width="8.5703125" style="1" customWidth="1"/>
    <col min="8" max="8" width="12" style="1" customWidth="1"/>
    <col min="9" max="9" width="15.42578125" style="1" customWidth="1"/>
    <col min="10" max="10" width="16" style="1" customWidth="1"/>
    <col min="11" max="11" width="20.140625" style="1" customWidth="1"/>
    <col min="12" max="16384" width="11.140625" style="1"/>
  </cols>
  <sheetData>
    <row r="1" spans="2:11" ht="99.75" customHeight="1" x14ac:dyDescent="0.3">
      <c r="B1" s="67" t="s">
        <v>40</v>
      </c>
      <c r="C1" s="67"/>
      <c r="D1" s="67"/>
      <c r="E1" s="67"/>
      <c r="F1" s="67"/>
      <c r="G1" s="67"/>
      <c r="H1" s="67"/>
      <c r="I1" s="67"/>
      <c r="J1" s="67"/>
      <c r="K1" s="67"/>
    </row>
    <row r="2" spans="2:11" ht="21.75" customHeight="1" x14ac:dyDescent="0.3">
      <c r="B2" s="50" t="s">
        <v>17</v>
      </c>
      <c r="C2" s="50"/>
      <c r="D2" s="50"/>
      <c r="E2" s="50"/>
      <c r="F2" s="50"/>
      <c r="G2" s="50"/>
      <c r="H2" s="50"/>
      <c r="I2" s="50"/>
      <c r="J2" s="50"/>
      <c r="K2" s="50"/>
    </row>
    <row r="3" spans="2:11" ht="40.5" customHeight="1" x14ac:dyDescent="0.3">
      <c r="B3" s="2" t="s">
        <v>0</v>
      </c>
      <c r="C3" s="2" t="s">
        <v>1</v>
      </c>
      <c r="D3" s="2" t="s">
        <v>2</v>
      </c>
      <c r="E3" s="2" t="s">
        <v>3</v>
      </c>
      <c r="F3" s="2" t="s">
        <v>19</v>
      </c>
      <c r="G3" s="2" t="s">
        <v>18</v>
      </c>
      <c r="H3" s="2" t="s">
        <v>21</v>
      </c>
      <c r="I3" s="2" t="s">
        <v>23</v>
      </c>
      <c r="J3" s="3" t="s">
        <v>20</v>
      </c>
      <c r="K3" s="3" t="s">
        <v>4</v>
      </c>
    </row>
    <row r="4" spans="2:11" ht="17.25" customHeight="1" x14ac:dyDescent="0.3">
      <c r="B4" s="51" t="s">
        <v>28</v>
      </c>
      <c r="C4" s="52"/>
      <c r="D4" s="52"/>
      <c r="E4" s="52"/>
      <c r="F4" s="52"/>
      <c r="G4" s="52"/>
      <c r="H4" s="52"/>
      <c r="I4" s="52"/>
      <c r="J4" s="52"/>
      <c r="K4" s="53"/>
    </row>
    <row r="5" spans="2:11" ht="79.5" customHeight="1" x14ac:dyDescent="0.3">
      <c r="B5" s="16" t="s">
        <v>11</v>
      </c>
      <c r="C5" s="10" t="s">
        <v>15</v>
      </c>
      <c r="D5" s="12" t="s">
        <v>6</v>
      </c>
      <c r="E5" s="12">
        <v>400</v>
      </c>
      <c r="F5" s="13">
        <v>26000</v>
      </c>
      <c r="G5" s="27">
        <v>0</v>
      </c>
      <c r="H5" s="28">
        <v>0</v>
      </c>
      <c r="I5" s="29">
        <f t="shared" ref="I5:I10" si="0">H5*E5</f>
        <v>0</v>
      </c>
      <c r="J5" s="13">
        <v>26000</v>
      </c>
      <c r="K5" s="13">
        <f>J5*E5</f>
        <v>10400000</v>
      </c>
    </row>
    <row r="6" spans="2:11" ht="42" customHeight="1" x14ac:dyDescent="0.3">
      <c r="B6" s="16" t="s">
        <v>12</v>
      </c>
      <c r="C6" s="19" t="s">
        <v>16</v>
      </c>
      <c r="D6" s="14" t="s">
        <v>8</v>
      </c>
      <c r="E6" s="14">
        <v>400</v>
      </c>
      <c r="F6" s="31">
        <v>4600</v>
      </c>
      <c r="G6" s="30">
        <v>0</v>
      </c>
      <c r="H6" s="28">
        <v>0</v>
      </c>
      <c r="I6" s="29">
        <f t="shared" si="0"/>
        <v>0</v>
      </c>
      <c r="J6" s="15">
        <v>4600</v>
      </c>
      <c r="K6" s="15">
        <f>J6*E6</f>
        <v>1840000</v>
      </c>
    </row>
    <row r="7" spans="2:11" ht="12.75" customHeight="1" x14ac:dyDescent="0.3">
      <c r="B7" s="16">
        <v>3</v>
      </c>
      <c r="C7" s="10" t="s">
        <v>35</v>
      </c>
      <c r="D7" s="12" t="s">
        <v>9</v>
      </c>
      <c r="E7" s="12">
        <v>1</v>
      </c>
      <c r="F7" s="13">
        <v>777600</v>
      </c>
      <c r="G7" s="27">
        <v>0.19</v>
      </c>
      <c r="H7" s="28">
        <v>182400</v>
      </c>
      <c r="I7" s="13">
        <f t="shared" si="0"/>
        <v>182400</v>
      </c>
      <c r="J7" s="13">
        <v>960000</v>
      </c>
      <c r="K7" s="39">
        <f>J7*E7</f>
        <v>960000</v>
      </c>
    </row>
    <row r="8" spans="2:11" ht="40.5" customHeight="1" x14ac:dyDescent="0.3">
      <c r="B8" s="16">
        <v>4</v>
      </c>
      <c r="C8" s="26" t="s">
        <v>33</v>
      </c>
      <c r="D8" s="14" t="s">
        <v>9</v>
      </c>
      <c r="E8" s="14">
        <v>1</v>
      </c>
      <c r="F8" s="47">
        <v>2248560</v>
      </c>
      <c r="G8" s="30">
        <v>0.19</v>
      </c>
      <c r="H8" s="47">
        <v>527440</v>
      </c>
      <c r="I8" s="47">
        <f t="shared" si="0"/>
        <v>527440</v>
      </c>
      <c r="J8" s="48">
        <v>2776000</v>
      </c>
      <c r="K8" s="48">
        <f>J8</f>
        <v>2776000</v>
      </c>
    </row>
    <row r="9" spans="2:11" ht="82.5" customHeight="1" x14ac:dyDescent="0.3">
      <c r="B9" s="17">
        <v>5</v>
      </c>
      <c r="C9" s="6" t="s">
        <v>10</v>
      </c>
      <c r="D9" s="5" t="s">
        <v>5</v>
      </c>
      <c r="E9" s="5">
        <v>8</v>
      </c>
      <c r="F9" s="36">
        <v>283500</v>
      </c>
      <c r="G9" s="32">
        <v>0.19</v>
      </c>
      <c r="H9" s="36">
        <v>66500</v>
      </c>
      <c r="I9" s="36">
        <f t="shared" si="0"/>
        <v>532000</v>
      </c>
      <c r="J9" s="7">
        <v>350000</v>
      </c>
      <c r="K9" s="8">
        <f>J9*E9</f>
        <v>2800000</v>
      </c>
    </row>
    <row r="10" spans="2:11" ht="39.75" customHeight="1" x14ac:dyDescent="0.3">
      <c r="B10" s="17">
        <v>6</v>
      </c>
      <c r="C10" s="6" t="s">
        <v>7</v>
      </c>
      <c r="D10" s="5" t="s">
        <v>8</v>
      </c>
      <c r="E10" s="5">
        <v>1</v>
      </c>
      <c r="F10" s="36">
        <v>1215000</v>
      </c>
      <c r="G10" s="32">
        <v>0.19</v>
      </c>
      <c r="H10" s="36">
        <v>285000</v>
      </c>
      <c r="I10" s="36">
        <f t="shared" si="0"/>
        <v>285000</v>
      </c>
      <c r="J10" s="9">
        <v>1500000</v>
      </c>
      <c r="K10" s="8">
        <f>J10*E10</f>
        <v>1500000</v>
      </c>
    </row>
    <row r="11" spans="2:11" ht="30" customHeight="1" x14ac:dyDescent="0.3">
      <c r="B11" s="16">
        <v>7</v>
      </c>
      <c r="C11" s="41" t="s">
        <v>32</v>
      </c>
      <c r="D11" s="5" t="s">
        <v>9</v>
      </c>
      <c r="E11" s="5">
        <v>1</v>
      </c>
      <c r="F11" s="36">
        <v>2997972</v>
      </c>
      <c r="G11" s="32">
        <v>0.19</v>
      </c>
      <c r="H11" s="36">
        <v>703228</v>
      </c>
      <c r="I11" s="36">
        <v>703228</v>
      </c>
      <c r="J11" s="9">
        <v>3701200</v>
      </c>
      <c r="K11" s="46">
        <f>J11*E11</f>
        <v>3701200</v>
      </c>
    </row>
    <row r="12" spans="2:11" ht="25.5" x14ac:dyDescent="0.3">
      <c r="B12" s="16">
        <v>9</v>
      </c>
      <c r="C12" s="42" t="s">
        <v>29</v>
      </c>
      <c r="D12" s="12" t="s">
        <v>6</v>
      </c>
      <c r="E12" s="12">
        <v>400</v>
      </c>
      <c r="F12" s="13">
        <v>16297</v>
      </c>
      <c r="G12" s="43">
        <v>0.19</v>
      </c>
      <c r="H12" s="44">
        <v>3822</v>
      </c>
      <c r="I12" s="13">
        <f>H12*E12</f>
        <v>1528800</v>
      </c>
      <c r="J12" s="45">
        <f>F12</f>
        <v>16297</v>
      </c>
      <c r="K12" s="46">
        <f>J12*E12</f>
        <v>6518800</v>
      </c>
    </row>
    <row r="13" spans="2:11" ht="18.75" customHeight="1" x14ac:dyDescent="0.3">
      <c r="B13" s="54" t="s">
        <v>27</v>
      </c>
      <c r="C13" s="55"/>
      <c r="D13" s="55"/>
      <c r="E13" s="55"/>
      <c r="F13" s="55"/>
      <c r="G13" s="55"/>
      <c r="H13" s="55"/>
      <c r="I13" s="55"/>
      <c r="J13" s="55"/>
      <c r="K13" s="56"/>
    </row>
    <row r="14" spans="2:11" ht="40.5" customHeight="1" x14ac:dyDescent="0.3">
      <c r="B14" s="20">
        <v>8</v>
      </c>
      <c r="C14" s="21" t="s">
        <v>14</v>
      </c>
      <c r="D14" s="11" t="s">
        <v>6</v>
      </c>
      <c r="E14" s="18">
        <v>30</v>
      </c>
      <c r="F14" s="34">
        <v>171720</v>
      </c>
      <c r="G14" s="33">
        <v>0.19</v>
      </c>
      <c r="H14" s="34">
        <v>40280</v>
      </c>
      <c r="I14" s="34">
        <f>H14*E14</f>
        <v>1208400</v>
      </c>
      <c r="J14" s="24">
        <v>212000</v>
      </c>
      <c r="K14" s="22">
        <f>J14*E14</f>
        <v>6360000</v>
      </c>
    </row>
    <row r="15" spans="2:11" ht="16.5" customHeight="1" x14ac:dyDescent="0.3">
      <c r="B15" s="20">
        <v>9</v>
      </c>
      <c r="C15" s="42" t="s">
        <v>31</v>
      </c>
      <c r="D15" s="5" t="s">
        <v>9</v>
      </c>
      <c r="E15" s="5">
        <v>1</v>
      </c>
      <c r="F15" s="36">
        <v>480000</v>
      </c>
      <c r="G15" s="32">
        <v>0</v>
      </c>
      <c r="H15" s="40" t="s">
        <v>26</v>
      </c>
      <c r="I15" s="36">
        <v>0</v>
      </c>
      <c r="J15" s="9">
        <v>480000</v>
      </c>
      <c r="K15" s="46">
        <v>480000</v>
      </c>
    </row>
    <row r="16" spans="2:11" ht="15.75" customHeight="1" x14ac:dyDescent="0.3">
      <c r="B16" s="54" t="s">
        <v>30</v>
      </c>
      <c r="C16" s="55"/>
      <c r="D16" s="55"/>
      <c r="E16" s="55"/>
      <c r="F16" s="55"/>
      <c r="G16" s="55"/>
      <c r="H16" s="55"/>
      <c r="I16" s="55"/>
      <c r="J16" s="55"/>
      <c r="K16" s="56"/>
    </row>
    <row r="17" spans="2:11" ht="53.25" customHeight="1" x14ac:dyDescent="0.3">
      <c r="B17" s="20">
        <v>10</v>
      </c>
      <c r="C17" s="21" t="s">
        <v>24</v>
      </c>
      <c r="D17" s="18" t="s">
        <v>25</v>
      </c>
      <c r="E17" s="18">
        <v>10</v>
      </c>
      <c r="F17" s="34">
        <v>90000</v>
      </c>
      <c r="G17" s="35">
        <v>0</v>
      </c>
      <c r="H17" s="34">
        <v>0</v>
      </c>
      <c r="I17" s="34">
        <f>H17*E17</f>
        <v>0</v>
      </c>
      <c r="J17" s="25">
        <f>F17*E17</f>
        <v>900000</v>
      </c>
      <c r="K17" s="22">
        <f>J17</f>
        <v>900000</v>
      </c>
    </row>
    <row r="18" spans="2:11" ht="30" customHeight="1" x14ac:dyDescent="0.3">
      <c r="B18" s="20">
        <v>11</v>
      </c>
      <c r="C18" s="21" t="s">
        <v>13</v>
      </c>
      <c r="D18" s="18" t="s">
        <v>6</v>
      </c>
      <c r="E18" s="18">
        <v>2</v>
      </c>
      <c r="F18" s="23">
        <v>714420</v>
      </c>
      <c r="G18" s="35">
        <v>0.19</v>
      </c>
      <c r="H18" s="23">
        <v>167580</v>
      </c>
      <c r="I18" s="23">
        <f>H18*E18</f>
        <v>335160</v>
      </c>
      <c r="J18" s="23">
        <v>882000</v>
      </c>
      <c r="K18" s="22">
        <f>J18*E18</f>
        <v>1764000</v>
      </c>
    </row>
    <row r="19" spans="2:11" ht="14.25" customHeight="1" x14ac:dyDescent="0.3">
      <c r="B19" s="57" t="s">
        <v>22</v>
      </c>
      <c r="C19" s="58"/>
      <c r="D19" s="58"/>
      <c r="E19" s="58"/>
      <c r="F19" s="58"/>
      <c r="G19" s="58"/>
      <c r="H19" s="58"/>
      <c r="I19" s="58"/>
      <c r="J19" s="59"/>
      <c r="K19" s="4">
        <f>K21-K20</f>
        <v>34697572</v>
      </c>
    </row>
    <row r="20" spans="2:11" x14ac:dyDescent="0.3">
      <c r="B20" s="60" t="s">
        <v>34</v>
      </c>
      <c r="C20" s="60"/>
      <c r="D20" s="60"/>
      <c r="E20" s="60"/>
      <c r="F20" s="60"/>
      <c r="G20" s="60"/>
      <c r="H20" s="60"/>
      <c r="I20" s="60"/>
      <c r="J20" s="60"/>
      <c r="K20" s="37">
        <f>I7+I8+I9+I10+I11+I12+I14+I18</f>
        <v>5302428</v>
      </c>
    </row>
    <row r="21" spans="2:11" x14ac:dyDescent="0.3">
      <c r="B21" s="49" t="s">
        <v>4</v>
      </c>
      <c r="C21" s="49"/>
      <c r="D21" s="49"/>
      <c r="E21" s="49"/>
      <c r="F21" s="49"/>
      <c r="G21" s="49"/>
      <c r="H21" s="49"/>
      <c r="I21" s="49"/>
      <c r="J21" s="49"/>
      <c r="K21" s="38">
        <f>K18+K17+K15+K14+K12+K11+K10+K9+K8+K7+K6+K5</f>
        <v>40000000</v>
      </c>
    </row>
    <row r="22" spans="2:11" ht="60.75" customHeight="1" x14ac:dyDescent="0.3">
      <c r="B22" s="61" t="s">
        <v>37</v>
      </c>
      <c r="C22" s="62"/>
      <c r="D22" s="62"/>
      <c r="E22" s="62"/>
      <c r="F22" s="62"/>
      <c r="G22" s="62"/>
      <c r="H22" s="62"/>
      <c r="I22" s="62"/>
      <c r="J22" s="62"/>
      <c r="K22" s="63"/>
    </row>
    <row r="23" spans="2:11" x14ac:dyDescent="0.3">
      <c r="B23" s="64" t="s">
        <v>36</v>
      </c>
      <c r="C23" s="64"/>
      <c r="D23" s="65"/>
      <c r="E23" s="65"/>
      <c r="F23" s="65"/>
      <c r="G23" s="65"/>
      <c r="H23" s="65"/>
      <c r="I23" s="64" t="s">
        <v>38</v>
      </c>
      <c r="J23" s="64"/>
      <c r="K23" s="64"/>
    </row>
    <row r="24" spans="2:11" ht="53.25" customHeight="1" x14ac:dyDescent="0.3">
      <c r="B24" s="66" t="s">
        <v>39</v>
      </c>
      <c r="C24" s="64"/>
      <c r="D24" s="64"/>
      <c r="E24" s="64"/>
      <c r="F24" s="64"/>
      <c r="G24" s="64"/>
      <c r="H24" s="64"/>
      <c r="I24" s="64"/>
      <c r="J24" s="64"/>
      <c r="K24" s="64"/>
    </row>
  </sheetData>
  <mergeCells count="12">
    <mergeCell ref="B23:C23"/>
    <mergeCell ref="I23:K23"/>
    <mergeCell ref="B24:K24"/>
    <mergeCell ref="B1:K1"/>
    <mergeCell ref="B22:K22"/>
    <mergeCell ref="B21:J21"/>
    <mergeCell ref="B2:K2"/>
    <mergeCell ref="B4:K4"/>
    <mergeCell ref="B13:K13"/>
    <mergeCell ref="B19:J19"/>
    <mergeCell ref="B20:J20"/>
    <mergeCell ref="B16:K16"/>
  </mergeCells>
  <pageMargins left="0.70866141732283472" right="0.70866141732283472" top="0.74803149606299213" bottom="0.74803149606299213" header="0.31496062992125984" footer="0.31496062992125984"/>
  <pageSetup scale="90"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 Oficial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DQ2030LA</cp:lastModifiedBy>
  <cp:lastPrinted>2022-03-30T15:22:11Z</cp:lastPrinted>
  <dcterms:created xsi:type="dcterms:W3CDTF">2021-11-23T15:35:42Z</dcterms:created>
  <dcterms:modified xsi:type="dcterms:W3CDTF">2022-06-23T22:11:16Z</dcterms:modified>
</cp:coreProperties>
</file>