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DQ2030LA\Downloads\"/>
    </mc:Choice>
  </mc:AlternateContent>
  <xr:revisionPtr revIDLastSave="0" documentId="13_ncr:1_{DA8BC7FF-18C2-4EA8-9932-A31845772A3E}" xr6:coauthVersionLast="47" xr6:coauthVersionMax="47" xr10:uidLastSave="{00000000-0000-0000-0000-000000000000}"/>
  <bookViews>
    <workbookView xWindow="-120" yWindow="-120" windowWidth="20730" windowHeight="11040" xr2:uid="{33E5AD41-4A1D-47BC-851F-B7C6EA09B636}"/>
  </bookViews>
  <sheets>
    <sheet name="Estudio de Mercado"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7" i="10" l="1"/>
  <c r="N8" i="10"/>
  <c r="O8" i="10" s="1"/>
  <c r="N9" i="10"/>
  <c r="O9" i="10" s="1"/>
  <c r="N10" i="10"/>
  <c r="O10" i="10" s="1"/>
  <c r="N11" i="10"/>
  <c r="O11" i="10" s="1"/>
  <c r="N12" i="10"/>
  <c r="O12" i="10" s="1"/>
  <c r="N13" i="10"/>
  <c r="N14" i="10"/>
  <c r="N15" i="10"/>
  <c r="N16" i="10"/>
  <c r="O16" i="10" s="1"/>
  <c r="N17" i="10"/>
  <c r="O17" i="10" s="1"/>
  <c r="O7" i="10"/>
  <c r="O13" i="10"/>
  <c r="O14" i="10"/>
  <c r="O15" i="10"/>
  <c r="I5" i="10"/>
  <c r="J5" i="10"/>
  <c r="N5" i="10" s="1"/>
  <c r="O5" i="10" s="1"/>
  <c r="K5" i="10"/>
  <c r="J15" i="10"/>
  <c r="K15" i="10" s="1"/>
  <c r="J6" i="10"/>
  <c r="N6" i="10" s="1"/>
  <c r="O6" i="10" s="1"/>
  <c r="I12" i="10"/>
  <c r="K17" i="10"/>
  <c r="I17" i="10"/>
  <c r="K14" i="10"/>
  <c r="I14" i="10"/>
  <c r="K12" i="10"/>
  <c r="K11" i="10"/>
  <c r="K10" i="10"/>
  <c r="I10" i="10"/>
  <c r="K9" i="10"/>
  <c r="I9" i="10"/>
  <c r="K8" i="10"/>
  <c r="I8" i="10"/>
  <c r="K7" i="10"/>
  <c r="I7" i="10"/>
  <c r="I6" i="10"/>
  <c r="K19" i="10" l="1"/>
  <c r="K6" i="10"/>
  <c r="K20" i="10" s="1"/>
  <c r="K18" i="10" s="1"/>
</calcChain>
</file>

<file path=xl/sharedStrings.xml><?xml version="1.0" encoding="utf-8"?>
<sst xmlns="http://schemas.openxmlformats.org/spreadsheetml/2006/main" count="51" uniqueCount="43">
  <si>
    <t>ITEM</t>
  </si>
  <si>
    <t>DETALLE</t>
  </si>
  <si>
    <t>UNIDAD</t>
  </si>
  <si>
    <t>CANTIDAD</t>
  </si>
  <si>
    <t>VALOR TOTAL</t>
  </si>
  <si>
    <t>Horas</t>
  </si>
  <si>
    <t>Unidades</t>
  </si>
  <si>
    <t>Garantizar la presentación de un (1) exponente de narrativa popular (presentador o maestro de ceremonia), quien acompañará en la tarima cultural y artística durante los dias del evento.</t>
  </si>
  <si>
    <t>Unidad</t>
  </si>
  <si>
    <t>Global</t>
  </si>
  <si>
    <t xml:space="preserve">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4 cabinas de amplificación, 4 micrófonos inalámbricos, 2 micrófonos de cable con servicio de operación incluida, mezclador para micrófonos </t>
  </si>
  <si>
    <t>1.</t>
  </si>
  <si>
    <t>2.</t>
  </si>
  <si>
    <t>Pendon en Banner, dimensiones (1 Metro de alto X 4 metros de ancho) con logos del municipio y nombre de la delegacion</t>
  </si>
  <si>
    <t>Dotación de Kits de Ropa Deportiva (Camibuso en algodón tipo polo, sudadera en algodón con dos bolsillos, gorra y morral en lona poliester, capacidad minima de 10 litros) Todo debidamente marcados con logos y nombres del municipio.</t>
  </si>
  <si>
    <t>Garantizar el suministro de almuerzos tipo buffet, que contiene: Una porcion de  pollo o carne, una porción de yuca, papa o plátano maduro, Una porción de arroz, ensalada y postre. Servido en plato de icopor con utensilios desechables. Incluye una bebida hidratante preparada. asi mismo deberán ser suministrados con garantía de buena presentación, inocuidad e higiene al momento de su consumo, su distribución es de una (1) unidad por cada participante.</t>
  </si>
  <si>
    <t xml:space="preserve">Suministro de refrigerios, el cual consiste en un producto solido y un producto liquido refrescante. Se debe garantizar un (1) sandwich de jamon y queso y una bebida tipo jugo en envase plastico de 200 ml. </t>
  </si>
  <si>
    <t>I.V.A</t>
  </si>
  <si>
    <t>VALOR ANTES DEL I.V.A</t>
  </si>
  <si>
    <t>VALOR UNITARIO CON I.V.A</t>
  </si>
  <si>
    <t>V.R            IVA</t>
  </si>
  <si>
    <t>SUB TOTAL</t>
  </si>
  <si>
    <t>VALOR TOTAL DE IVA</t>
  </si>
  <si>
    <t>SUMATORIA</t>
  </si>
  <si>
    <t>VALOR PROMEDIO</t>
  </si>
  <si>
    <t>VALOR DEL I.V.A</t>
  </si>
  <si>
    <t>Ambientacion del lugar (Decoracion con globos, cintas y decorativos)</t>
  </si>
  <si>
    <t>Entregar de Incentivos o premios para fomentar la participación efectiva y la adherencia a las actividades de las personas adulto mayor que resulten destacados en cada una de las actividades.</t>
  </si>
  <si>
    <t>Show  musical que incluya Artistas de la region e invitado especial, con musica acorde a viejoteca y Recreacion para esta población.</t>
  </si>
  <si>
    <t>Stand Zona de cafeteria (café, Aguas aromaticas,  Agua en bolsa).</t>
  </si>
  <si>
    <t>$</t>
  </si>
  <si>
    <t>ENCOSUT</t>
  </si>
  <si>
    <t>INVERSIONES WYL S.AS</t>
  </si>
  <si>
    <t>LOGISTICA NECESARIA PARA EL DESARROLLO DE ACTIVIDADES CON POBLACION ADULTO MAYOR</t>
  </si>
  <si>
    <t>LOGISTICA NECESARIA PARA GARANTIZAR LA PARTICIPACION DEL ENCUENTRO MUNICIPAL DE ADULTO MAYOR</t>
  </si>
  <si>
    <t>LOGISTICA NECESARIA PARA GARANTIZAR LA PARTICIPACION DEL ENCUENTRO DEPARTAMENTAL DE ADULTO MAYOR</t>
  </si>
  <si>
    <t xml:space="preserve">APOYAR LA PARTICIPACION EN LOS ENCUENTROS MUNICIPAL Y DEPARTAMENTAL DE PERSONAS ADULTO MAYOR DEL MUNICIPIO DE HATO COROZAL-CASANARE, </t>
  </si>
  <si>
    <t>RECORDATORIO: Mugs personalizado, cn capacidad minima de 325 Cc, material ceramica, logos de la administracion municipal</t>
  </si>
  <si>
    <t>ELABORO:Rosmira saavedra vela</t>
  </si>
  <si>
    <t xml:space="preserve">profesional de apoyo </t>
  </si>
  <si>
    <t xml:space="preserve">                                       YADIRA ESCOBAR HEREDIA</t>
  </si>
  <si>
    <t xml:space="preserve">                                                    SUPERVISOR</t>
  </si>
  <si>
    <t>ORIGINAL FIRMADO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</si>
</sst>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12" x14ac:knownFonts="1">
    <font>
      <sz val="11"/>
      <color theme="1"/>
      <name val="Calibri"/>
      <family val="2"/>
      <scheme val="minor"/>
    </font>
    <font>
      <sz val="11"/>
      <color theme="1"/>
      <name val="Calibri"/>
      <family val="2"/>
      <scheme val="minor"/>
    </font>
    <font>
      <sz val="11"/>
      <color theme="1"/>
      <name val="Franklin Gothic Book"/>
      <family val="2"/>
    </font>
    <font>
      <sz val="8"/>
      <color theme="1"/>
      <name val="Franklin Gothic Book"/>
      <family val="2"/>
    </font>
    <font>
      <b/>
      <sz val="8"/>
      <color theme="1"/>
      <name val="Franklin Gothic Book"/>
      <family val="2"/>
    </font>
    <font>
      <sz val="8"/>
      <name val="Franklin Gothic Book"/>
      <family val="2"/>
    </font>
    <font>
      <b/>
      <sz val="11"/>
      <color theme="1"/>
      <name val="Franklin Gothic Book"/>
      <family val="2"/>
    </font>
    <font>
      <b/>
      <sz val="8"/>
      <name val="Franklin Gothic Book"/>
      <family val="2"/>
    </font>
    <font>
      <sz val="8"/>
      <color theme="1"/>
      <name val="Arial"/>
      <family val="2"/>
    </font>
    <font>
      <sz val="8"/>
      <name val="Arial"/>
      <family val="2"/>
    </font>
    <font>
      <sz val="10"/>
      <color theme="1"/>
      <name val="Franklin Gothic Book"/>
      <family val="2"/>
    </font>
    <font>
      <b/>
      <sz val="12"/>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2" fillId="0" borderId="0" xfId="0" applyFont="1"/>
    <xf numFmtId="0" fontId="4" fillId="0" borderId="1" xfId="0" applyFont="1" applyBorder="1" applyAlignment="1">
      <alignment horizontal="center" vertical="center" wrapText="1"/>
    </xf>
    <xf numFmtId="44" fontId="4" fillId="0" borderId="1" xfId="0" applyNumberFormat="1" applyFont="1" applyBorder="1"/>
    <xf numFmtId="0" fontId="3" fillId="0" borderId="1" xfId="0" applyFont="1" applyBorder="1" applyAlignment="1">
      <alignment horizontal="center" vertical="center"/>
    </xf>
    <xf numFmtId="0" fontId="3" fillId="0" borderId="1" xfId="0" applyFont="1" applyBorder="1" applyAlignment="1">
      <alignment wrapText="1"/>
    </xf>
    <xf numFmtId="44" fontId="3" fillId="0" borderId="1" xfId="1" applyFont="1" applyBorder="1" applyAlignment="1">
      <alignment vertical="center"/>
    </xf>
    <xf numFmtId="44" fontId="3" fillId="0" borderId="1" xfId="0" applyNumberFormat="1" applyFont="1" applyBorder="1" applyAlignment="1">
      <alignment vertical="center"/>
    </xf>
    <xf numFmtId="44" fontId="3" fillId="0" borderId="1" xfId="1" applyFont="1" applyBorder="1" applyAlignment="1">
      <alignment horizontal="right" vertical="center"/>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xf>
    <xf numFmtId="165" fontId="3" fillId="0" borderId="1" xfId="1" applyNumberFormat="1" applyFont="1" applyFill="1" applyBorder="1" applyAlignment="1">
      <alignment horizontal="center" vertical="center"/>
    </xf>
    <xf numFmtId="44" fontId="3" fillId="0" borderId="1" xfId="1" applyFont="1" applyFill="1" applyBorder="1" applyAlignment="1">
      <alignment horizontal="center" vertical="center"/>
    </xf>
    <xf numFmtId="166" fontId="5" fillId="0" borderId="1" xfId="1"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left" vertical="center" wrapText="1"/>
    </xf>
    <xf numFmtId="164" fontId="5" fillId="0" borderId="1" xfId="2" applyNumberFormat="1" applyFont="1" applyBorder="1" applyAlignment="1">
      <alignment horizontal="left" vertical="center" wrapText="1"/>
    </xf>
    <xf numFmtId="164" fontId="5" fillId="0" borderId="1" xfId="2" applyNumberFormat="1" applyFont="1" applyFill="1" applyBorder="1" applyAlignment="1">
      <alignment horizontal="right" vertical="center" wrapText="1"/>
    </xf>
    <xf numFmtId="165" fontId="5" fillId="0" borderId="1" xfId="1" applyNumberFormat="1" applyFont="1" applyFill="1" applyBorder="1" applyAlignment="1">
      <alignment horizontal="center" vertical="center"/>
    </xf>
    <xf numFmtId="9" fontId="3" fillId="0" borderId="1" xfId="3" applyFont="1" applyFill="1" applyBorder="1" applyAlignment="1">
      <alignment horizontal="center" vertical="center"/>
    </xf>
    <xf numFmtId="9" fontId="3" fillId="0" borderId="1" xfId="0" applyNumberFormat="1" applyFont="1" applyBorder="1" applyAlignment="1">
      <alignment horizontal="center" vertical="center"/>
    </xf>
    <xf numFmtId="9" fontId="5" fillId="0" borderId="1" xfId="0" applyNumberFormat="1" applyFont="1" applyBorder="1" applyAlignment="1">
      <alignment horizontal="center" vertical="center" wrapText="1"/>
    </xf>
    <xf numFmtId="44" fontId="5" fillId="0" borderId="1" xfId="1" applyFont="1" applyBorder="1" applyAlignment="1">
      <alignment horizontal="center" vertical="center" wrapText="1"/>
    </xf>
    <xf numFmtId="9" fontId="5" fillId="0" borderId="1" xfId="3" applyFont="1" applyBorder="1" applyAlignment="1">
      <alignment horizontal="center" vertical="center" wrapText="1"/>
    </xf>
    <xf numFmtId="44" fontId="5" fillId="0" borderId="1" xfId="1" applyFont="1" applyFill="1" applyBorder="1" applyAlignment="1">
      <alignment horizontal="center" vertical="center"/>
    </xf>
    <xf numFmtId="44" fontId="3" fillId="0" borderId="1" xfId="1" applyFont="1" applyBorder="1" applyAlignment="1">
      <alignment horizontal="center" vertical="center"/>
    </xf>
    <xf numFmtId="164" fontId="4" fillId="0" borderId="1" xfId="0" applyNumberFormat="1" applyFont="1" applyBorder="1"/>
    <xf numFmtId="0" fontId="2" fillId="3" borderId="1" xfId="0" applyFont="1" applyFill="1" applyBorder="1"/>
    <xf numFmtId="0" fontId="6" fillId="0" borderId="1" xfId="0" applyFont="1" applyBorder="1" applyAlignment="1">
      <alignment horizontal="center" vertical="center"/>
    </xf>
    <xf numFmtId="165"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2" fontId="3" fillId="0" borderId="1" xfId="0" applyNumberFormat="1" applyFont="1" applyBorder="1" applyAlignment="1">
      <alignment horizontal="center" vertical="center"/>
    </xf>
    <xf numFmtId="0" fontId="5" fillId="0" borderId="1" xfId="0" applyFont="1" applyBorder="1" applyAlignment="1">
      <alignment horizontal="justify" wrapText="1"/>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44" fontId="3" fillId="0" borderId="3" xfId="0" applyNumberFormat="1" applyFont="1" applyBorder="1" applyAlignment="1">
      <alignment vertical="center"/>
    </xf>
    <xf numFmtId="0" fontId="3" fillId="0" borderId="1" xfId="0" applyFont="1" applyBorder="1" applyAlignment="1">
      <alignment vertical="center" wrapText="1"/>
    </xf>
    <xf numFmtId="44" fontId="3" fillId="0" borderId="1" xfId="1" applyFont="1" applyFill="1" applyBorder="1" applyAlignment="1">
      <alignment horizontal="right" vertical="center"/>
    </xf>
    <xf numFmtId="0" fontId="3" fillId="0" borderId="1" xfId="0" applyFont="1" applyBorder="1" applyAlignment="1">
      <alignment horizontal="center" vertical="center" wrapText="1"/>
    </xf>
    <xf numFmtId="44" fontId="3" fillId="0" borderId="1" xfId="1" applyFont="1" applyBorder="1" applyAlignment="1">
      <alignment horizontal="left" vertical="center"/>
    </xf>
    <xf numFmtId="44" fontId="8" fillId="3" borderId="1" xfId="1" applyFont="1" applyFill="1" applyBorder="1" applyAlignment="1">
      <alignment horizontal="center" vertical="center"/>
    </xf>
    <xf numFmtId="166" fontId="9" fillId="3" borderId="1" xfId="1" applyNumberFormat="1" applyFont="1" applyFill="1" applyBorder="1" applyAlignment="1">
      <alignment horizontal="center" vertical="center"/>
    </xf>
    <xf numFmtId="165" fontId="9" fillId="3" borderId="1" xfId="1" applyNumberFormat="1" applyFont="1" applyFill="1" applyBorder="1" applyAlignment="1">
      <alignment horizontal="center" vertical="center"/>
    </xf>
    <xf numFmtId="44" fontId="8" fillId="3" borderId="1" xfId="1" applyFont="1" applyFill="1" applyBorder="1" applyAlignment="1">
      <alignment vertical="center"/>
    </xf>
    <xf numFmtId="44" fontId="8" fillId="3" borderId="1" xfId="1" applyFont="1" applyFill="1" applyBorder="1" applyAlignment="1">
      <alignment horizontal="right" vertical="center"/>
    </xf>
    <xf numFmtId="164" fontId="9" fillId="3" borderId="1" xfId="2" applyNumberFormat="1" applyFont="1" applyFill="1" applyBorder="1" applyAlignment="1">
      <alignment horizontal="right" vertical="center" wrapText="1"/>
    </xf>
    <xf numFmtId="164" fontId="9" fillId="3" borderId="1" xfId="2" applyNumberFormat="1" applyFont="1" applyFill="1" applyBorder="1" applyAlignment="1">
      <alignment horizontal="left" vertical="center" wrapText="1"/>
    </xf>
    <xf numFmtId="0" fontId="6" fillId="3" borderId="1" xfId="0" applyFont="1" applyFill="1" applyBorder="1" applyAlignment="1">
      <alignment horizontal="center" vertical="center"/>
    </xf>
    <xf numFmtId="44" fontId="8" fillId="5" borderId="1" xfId="1" applyFont="1" applyFill="1" applyBorder="1" applyAlignment="1">
      <alignment horizontal="center" vertical="center"/>
    </xf>
    <xf numFmtId="166" fontId="9" fillId="5" borderId="1" xfId="1" applyNumberFormat="1" applyFont="1" applyFill="1" applyBorder="1" applyAlignment="1">
      <alignment horizontal="center" vertical="center"/>
    </xf>
    <xf numFmtId="165" fontId="9" fillId="5" borderId="1" xfId="1" applyNumberFormat="1" applyFont="1" applyFill="1" applyBorder="1" applyAlignment="1">
      <alignment horizontal="center" vertical="center"/>
    </xf>
    <xf numFmtId="44" fontId="8" fillId="5" borderId="1" xfId="1" applyFont="1" applyFill="1" applyBorder="1" applyAlignment="1">
      <alignment vertical="center"/>
    </xf>
    <xf numFmtId="44" fontId="8" fillId="5" borderId="1" xfId="1" applyFont="1" applyFill="1" applyBorder="1" applyAlignment="1">
      <alignment horizontal="right" vertical="center"/>
    </xf>
    <xf numFmtId="44" fontId="3" fillId="5" borderId="1" xfId="1" applyFont="1" applyFill="1" applyBorder="1" applyAlignment="1">
      <alignment horizontal="center" vertical="center"/>
    </xf>
    <xf numFmtId="44" fontId="3" fillId="5" borderId="1" xfId="1" applyFont="1" applyFill="1" applyBorder="1" applyAlignment="1">
      <alignment horizontal="right" vertical="center"/>
    </xf>
    <xf numFmtId="0" fontId="2" fillId="5" borderId="1" xfId="0" applyFont="1" applyFill="1" applyBorder="1"/>
    <xf numFmtId="0" fontId="6" fillId="5" borderId="1" xfId="0" applyFont="1" applyFill="1" applyBorder="1" applyAlignment="1">
      <alignment horizontal="center" wrapText="1"/>
    </xf>
    <xf numFmtId="164" fontId="9" fillId="5" borderId="1" xfId="2" applyNumberFormat="1" applyFont="1" applyFill="1" applyBorder="1" applyAlignment="1">
      <alignment horizontal="right" vertical="center" wrapText="1"/>
    </xf>
    <xf numFmtId="164" fontId="9" fillId="5" borderId="1" xfId="2" applyNumberFormat="1" applyFont="1" applyFill="1" applyBorder="1" applyAlignment="1">
      <alignment horizontal="left" vertical="center" wrapText="1"/>
    </xf>
    <xf numFmtId="0" fontId="6" fillId="6" borderId="1" xfId="0" applyFont="1" applyFill="1" applyBorder="1" applyAlignment="1">
      <alignment horizontal="center" wrapText="1"/>
    </xf>
    <xf numFmtId="44" fontId="2" fillId="6" borderId="1" xfId="0" applyNumberFormat="1" applyFont="1" applyFill="1" applyBorder="1" applyAlignment="1">
      <alignment vertical="center"/>
    </xf>
    <xf numFmtId="44" fontId="10" fillId="0" borderId="1" xfId="0" applyNumberFormat="1" applyFont="1" applyBorder="1" applyAlignment="1">
      <alignment vertical="center"/>
    </xf>
    <xf numFmtId="44" fontId="10" fillId="0" borderId="0" xfId="0" applyNumberFormat="1" applyFont="1" applyFill="1" applyBorder="1" applyAlignment="1">
      <alignment vertical="center"/>
    </xf>
    <xf numFmtId="44" fontId="2" fillId="0" borderId="0" xfId="0" applyNumberFormat="1" applyFont="1" applyFill="1" applyBorder="1" applyAlignment="1">
      <alignment vertical="center"/>
    </xf>
    <xf numFmtId="0" fontId="2" fillId="0" borderId="0" xfId="0" applyFont="1" applyFill="1" applyBorder="1"/>
    <xf numFmtId="165" fontId="3"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5" xfId="0" applyFont="1" applyBorder="1"/>
    <xf numFmtId="0" fontId="2" fillId="0" borderId="1" xfId="0" applyFont="1" applyBorder="1"/>
    <xf numFmtId="0" fontId="2" fillId="0" borderId="1" xfId="0" applyFont="1" applyBorder="1"/>
    <xf numFmtId="0" fontId="4" fillId="0" borderId="7" xfId="0" applyFont="1" applyBorder="1" applyAlignment="1">
      <alignment horizontal="center"/>
    </xf>
    <xf numFmtId="44" fontId="4" fillId="0" borderId="7" xfId="0" applyNumberFormat="1" applyFont="1" applyBorder="1"/>
    <xf numFmtId="0" fontId="2" fillId="0" borderId="1" xfId="0" applyFont="1" applyFill="1" applyBorder="1"/>
    <xf numFmtId="0" fontId="2" fillId="0" borderId="8"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333375</xdr:colOff>
      <xdr:row>0</xdr:row>
      <xdr:rowOff>95249</xdr:rowOff>
    </xdr:from>
    <xdr:ext cx="786751" cy="927914"/>
    <xdr:pic>
      <xdr:nvPicPr>
        <xdr:cNvPr id="4" name="Imagen 3">
          <a:extLst>
            <a:ext uri="{FF2B5EF4-FFF2-40B4-BE49-F238E27FC236}">
              <a16:creationId xmlns:a16="http://schemas.microsoft.com/office/drawing/2014/main" id="{BF47F2C8-64DB-4843-ACA1-083E7045F4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05500" y="95249"/>
          <a:ext cx="786751" cy="927914"/>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B6147-BE3E-416A-B788-EB9E68EE6243}">
  <dimension ref="B1:P23"/>
  <sheetViews>
    <sheetView tabSelected="1" topLeftCell="A16" zoomScale="80" zoomScaleNormal="80" workbookViewId="0">
      <selection activeCell="I28" sqref="I28"/>
    </sheetView>
  </sheetViews>
  <sheetFormatPr baseColWidth="10" defaultColWidth="11.140625" defaultRowHeight="15.75" x14ac:dyDescent="0.3"/>
  <cols>
    <col min="1" max="1" width="2.140625" style="1" customWidth="1"/>
    <col min="2" max="2" width="5.85546875" style="1" customWidth="1"/>
    <col min="3" max="3" width="65.140625" style="1" customWidth="1"/>
    <col min="4" max="4" width="10.28515625" style="1" customWidth="1"/>
    <col min="5" max="5" width="11.42578125" style="1" customWidth="1"/>
    <col min="6" max="6" width="15.28515625" style="1" customWidth="1"/>
    <col min="7" max="7" width="8.5703125" style="1" customWidth="1"/>
    <col min="8" max="8" width="12" style="1" customWidth="1"/>
    <col min="9" max="9" width="15.42578125" style="1" customWidth="1"/>
    <col min="10" max="10" width="16" style="1" customWidth="1"/>
    <col min="11" max="11" width="20.140625" style="1" customWidth="1"/>
    <col min="12" max="12" width="20.7109375" style="1" customWidth="1"/>
    <col min="13" max="13" width="20.140625" style="1" customWidth="1"/>
    <col min="14" max="14" width="16.42578125" style="1" customWidth="1"/>
    <col min="15" max="15" width="18.28515625" style="1" customWidth="1"/>
    <col min="16" max="16384" width="11.140625" style="1"/>
  </cols>
  <sheetData>
    <row r="1" spans="2:15" ht="87" customHeight="1" x14ac:dyDescent="0.3">
      <c r="B1" s="84"/>
      <c r="C1" s="84"/>
      <c r="D1" s="84"/>
      <c r="E1" s="84"/>
      <c r="F1" s="84"/>
      <c r="G1" s="84"/>
      <c r="H1" s="84"/>
      <c r="I1" s="84"/>
      <c r="J1" s="84"/>
      <c r="K1" s="84"/>
    </row>
    <row r="2" spans="2:15" ht="42" customHeight="1" x14ac:dyDescent="0.3">
      <c r="B2" s="83" t="s">
        <v>36</v>
      </c>
      <c r="C2" s="83"/>
      <c r="D2" s="83"/>
      <c r="E2" s="83"/>
      <c r="F2" s="83"/>
      <c r="G2" s="83"/>
      <c r="H2" s="83"/>
      <c r="I2" s="83"/>
      <c r="J2" s="83"/>
      <c r="K2" s="83"/>
    </row>
    <row r="3" spans="2:15" ht="39.75" customHeight="1" x14ac:dyDescent="0.3">
      <c r="B3" s="2" t="s">
        <v>0</v>
      </c>
      <c r="C3" s="2" t="s">
        <v>1</v>
      </c>
      <c r="D3" s="2" t="s">
        <v>2</v>
      </c>
      <c r="E3" s="2" t="s">
        <v>3</v>
      </c>
      <c r="F3" s="2" t="s">
        <v>18</v>
      </c>
      <c r="G3" s="2" t="s">
        <v>17</v>
      </c>
      <c r="H3" s="2" t="s">
        <v>20</v>
      </c>
      <c r="I3" s="2" t="s">
        <v>22</v>
      </c>
      <c r="J3" s="2" t="s">
        <v>19</v>
      </c>
      <c r="K3" s="2" t="s">
        <v>4</v>
      </c>
    </row>
    <row r="4" spans="2:15" ht="31.5" x14ac:dyDescent="0.3">
      <c r="B4" s="77" t="s">
        <v>33</v>
      </c>
      <c r="C4" s="78"/>
      <c r="D4" s="78"/>
      <c r="E4" s="78"/>
      <c r="F4" s="78"/>
      <c r="G4" s="78"/>
      <c r="H4" s="78"/>
      <c r="I4" s="78"/>
      <c r="J4" s="78"/>
      <c r="K4" s="79"/>
      <c r="L4" s="53" t="s">
        <v>31</v>
      </c>
      <c r="M4" s="62" t="s">
        <v>32</v>
      </c>
      <c r="N4" s="32" t="s">
        <v>23</v>
      </c>
      <c r="O4" s="65" t="s">
        <v>24</v>
      </c>
    </row>
    <row r="5" spans="2:15" ht="83.25" customHeight="1" x14ac:dyDescent="0.3">
      <c r="B5" s="14" t="s">
        <v>11</v>
      </c>
      <c r="C5" s="9" t="s">
        <v>15</v>
      </c>
      <c r="D5" s="10" t="s">
        <v>6</v>
      </c>
      <c r="E5" s="10">
        <v>400</v>
      </c>
      <c r="F5" s="12">
        <v>25324</v>
      </c>
      <c r="G5" s="23">
        <v>0</v>
      </c>
      <c r="H5" s="71">
        <v>0</v>
      </c>
      <c r="I5" s="72">
        <f t="shared" ref="I5:I10" si="0">H5*E5</f>
        <v>0</v>
      </c>
      <c r="J5" s="12">
        <f>F5</f>
        <v>25324</v>
      </c>
      <c r="K5" s="12">
        <f>J5*E5</f>
        <v>10129600</v>
      </c>
      <c r="L5" s="46">
        <v>26500</v>
      </c>
      <c r="M5" s="54">
        <v>27350</v>
      </c>
      <c r="N5" s="67">
        <f>M5+L5+J5</f>
        <v>79174</v>
      </c>
      <c r="O5" s="66">
        <f>N5/3</f>
        <v>26391.333333333332</v>
      </c>
    </row>
    <row r="6" spans="2:15" ht="39.75" customHeight="1" x14ac:dyDescent="0.3">
      <c r="B6" s="15" t="s">
        <v>12</v>
      </c>
      <c r="C6" s="36" t="s">
        <v>16</v>
      </c>
      <c r="D6" s="37" t="s">
        <v>8</v>
      </c>
      <c r="E6" s="37">
        <v>400</v>
      </c>
      <c r="F6" s="38">
        <v>4498</v>
      </c>
      <c r="G6" s="39">
        <v>0</v>
      </c>
      <c r="H6" s="33">
        <v>0</v>
      </c>
      <c r="I6" s="35">
        <f t="shared" si="0"/>
        <v>0</v>
      </c>
      <c r="J6" s="13">
        <f>F6</f>
        <v>4498</v>
      </c>
      <c r="K6" s="13">
        <f>J6*E6</f>
        <v>1799200</v>
      </c>
      <c r="L6" s="47">
        <v>4500</v>
      </c>
      <c r="M6" s="55">
        <v>4900</v>
      </c>
      <c r="N6" s="67">
        <f t="shared" ref="N6:N17" si="1">M6+L6+J6</f>
        <v>13898</v>
      </c>
      <c r="O6" s="66">
        <f>N6/3</f>
        <v>4632.666666666667</v>
      </c>
    </row>
    <row r="7" spans="2:15" x14ac:dyDescent="0.3">
      <c r="B7" s="15">
        <v>3</v>
      </c>
      <c r="C7" s="34" t="s">
        <v>26</v>
      </c>
      <c r="D7" s="4" t="s">
        <v>9</v>
      </c>
      <c r="E7" s="4">
        <v>1</v>
      </c>
      <c r="F7" s="12">
        <v>777600</v>
      </c>
      <c r="G7" s="23">
        <v>0.19</v>
      </c>
      <c r="H7" s="33">
        <v>182400</v>
      </c>
      <c r="I7" s="12">
        <f t="shared" si="0"/>
        <v>182400</v>
      </c>
      <c r="J7" s="12">
        <v>960000</v>
      </c>
      <c r="K7" s="11">
        <f>J7*E7</f>
        <v>960000</v>
      </c>
      <c r="L7" s="46">
        <v>850000</v>
      </c>
      <c r="M7" s="54">
        <v>1120000</v>
      </c>
      <c r="N7" s="67">
        <f t="shared" si="1"/>
        <v>2930000</v>
      </c>
      <c r="O7" s="66">
        <f>N7/3</f>
        <v>976666.66666666663</v>
      </c>
    </row>
    <row r="8" spans="2:15" ht="43.5" customHeight="1" x14ac:dyDescent="0.3">
      <c r="B8" s="15">
        <v>4</v>
      </c>
      <c r="C8" s="40" t="s">
        <v>27</v>
      </c>
      <c r="D8" s="37" t="s">
        <v>9</v>
      </c>
      <c r="E8" s="37">
        <v>1</v>
      </c>
      <c r="F8" s="28">
        <v>2248560</v>
      </c>
      <c r="G8" s="39">
        <v>0.19</v>
      </c>
      <c r="H8" s="28">
        <v>527440</v>
      </c>
      <c r="I8" s="28">
        <f t="shared" si="0"/>
        <v>527440</v>
      </c>
      <c r="J8" s="22">
        <v>2776000</v>
      </c>
      <c r="K8" s="22">
        <f>J8</f>
        <v>2776000</v>
      </c>
      <c r="L8" s="48">
        <v>2889000</v>
      </c>
      <c r="M8" s="56">
        <v>3000000</v>
      </c>
      <c r="N8" s="67">
        <f t="shared" si="1"/>
        <v>8665000</v>
      </c>
      <c r="O8" s="66">
        <f>N8/3</f>
        <v>2888333.3333333335</v>
      </c>
    </row>
    <row r="9" spans="2:15" ht="79.5" customHeight="1" x14ac:dyDescent="0.3">
      <c r="B9" s="15">
        <v>5</v>
      </c>
      <c r="C9" s="5" t="s">
        <v>10</v>
      </c>
      <c r="D9" s="4" t="s">
        <v>5</v>
      </c>
      <c r="E9" s="4">
        <v>8</v>
      </c>
      <c r="F9" s="29">
        <v>283500</v>
      </c>
      <c r="G9" s="24">
        <v>0.19</v>
      </c>
      <c r="H9" s="29">
        <v>66500</v>
      </c>
      <c r="I9" s="29">
        <f t="shared" si="0"/>
        <v>532000</v>
      </c>
      <c r="J9" s="6">
        <v>350000</v>
      </c>
      <c r="K9" s="7">
        <f>J9*E9</f>
        <v>2800000</v>
      </c>
      <c r="L9" s="49">
        <v>350000</v>
      </c>
      <c r="M9" s="57">
        <v>395000</v>
      </c>
      <c r="N9" s="67">
        <f t="shared" si="1"/>
        <v>1095000</v>
      </c>
      <c r="O9" s="66">
        <f>N9/3</f>
        <v>365000</v>
      </c>
    </row>
    <row r="10" spans="2:15" ht="40.5" customHeight="1" x14ac:dyDescent="0.3">
      <c r="B10" s="15">
        <v>6</v>
      </c>
      <c r="C10" s="5" t="s">
        <v>7</v>
      </c>
      <c r="D10" s="4" t="s">
        <v>8</v>
      </c>
      <c r="E10" s="4">
        <v>1</v>
      </c>
      <c r="F10" s="29">
        <v>1215000</v>
      </c>
      <c r="G10" s="24">
        <v>0.19</v>
      </c>
      <c r="H10" s="29">
        <v>285000</v>
      </c>
      <c r="I10" s="29">
        <f t="shared" si="0"/>
        <v>285000</v>
      </c>
      <c r="J10" s="8">
        <v>1500000</v>
      </c>
      <c r="K10" s="7">
        <f>J10*E10</f>
        <v>1500000</v>
      </c>
      <c r="L10" s="50">
        <v>1500000</v>
      </c>
      <c r="M10" s="58">
        <v>1630000</v>
      </c>
      <c r="N10" s="67">
        <f t="shared" si="1"/>
        <v>4630000</v>
      </c>
      <c r="O10" s="66">
        <f>N10/3</f>
        <v>1543333.3333333333</v>
      </c>
    </row>
    <row r="11" spans="2:15" ht="26.25" customHeight="1" x14ac:dyDescent="0.3">
      <c r="B11" s="15">
        <v>7</v>
      </c>
      <c r="C11" s="5" t="s">
        <v>28</v>
      </c>
      <c r="D11" s="4" t="s">
        <v>9</v>
      </c>
      <c r="E11" s="4">
        <v>1</v>
      </c>
      <c r="F11" s="29">
        <v>2997972</v>
      </c>
      <c r="G11" s="24">
        <v>0.19</v>
      </c>
      <c r="H11" s="29">
        <v>703228</v>
      </c>
      <c r="I11" s="29">
        <v>703228</v>
      </c>
      <c r="J11" s="8">
        <v>3701200</v>
      </c>
      <c r="K11" s="41">
        <f>J11*E11</f>
        <v>3701200</v>
      </c>
      <c r="L11" s="46">
        <v>3598500</v>
      </c>
      <c r="M11" s="59">
        <v>3862000</v>
      </c>
      <c r="N11" s="67">
        <f t="shared" si="1"/>
        <v>11161700</v>
      </c>
      <c r="O11" s="66">
        <f>N11/3</f>
        <v>3720566.6666666665</v>
      </c>
    </row>
    <row r="12" spans="2:15" ht="27" customHeight="1" x14ac:dyDescent="0.3">
      <c r="B12" s="15">
        <v>8</v>
      </c>
      <c r="C12" s="42" t="s">
        <v>37</v>
      </c>
      <c r="D12" s="4" t="s">
        <v>6</v>
      </c>
      <c r="E12" s="4">
        <v>450</v>
      </c>
      <c r="F12" s="12">
        <v>13972.5</v>
      </c>
      <c r="G12" s="24">
        <v>0.19</v>
      </c>
      <c r="H12" s="12">
        <v>3277</v>
      </c>
      <c r="I12" s="12">
        <f>H12*E12</f>
        <v>1474650</v>
      </c>
      <c r="J12" s="43">
        <v>17250</v>
      </c>
      <c r="K12" s="41">
        <f>J12*E12</f>
        <v>7762500</v>
      </c>
      <c r="L12" s="50">
        <v>24600</v>
      </c>
      <c r="M12" s="60">
        <v>25300</v>
      </c>
      <c r="N12" s="67">
        <f t="shared" si="1"/>
        <v>67150</v>
      </c>
      <c r="O12" s="66">
        <f>N12/3</f>
        <v>22383.333333333332</v>
      </c>
    </row>
    <row r="13" spans="2:15" x14ac:dyDescent="0.3">
      <c r="B13" s="80" t="s">
        <v>34</v>
      </c>
      <c r="C13" s="81"/>
      <c r="D13" s="81"/>
      <c r="E13" s="81"/>
      <c r="F13" s="81"/>
      <c r="G13" s="81"/>
      <c r="H13" s="81"/>
      <c r="I13" s="81"/>
      <c r="J13" s="81"/>
      <c r="K13" s="82"/>
      <c r="L13" s="31"/>
      <c r="M13" s="61"/>
      <c r="N13" s="67">
        <f t="shared" si="1"/>
        <v>0</v>
      </c>
      <c r="O13" s="66">
        <f>N13/3</f>
        <v>0</v>
      </c>
    </row>
    <row r="14" spans="2:15" ht="43.5" customHeight="1" x14ac:dyDescent="0.3">
      <c r="B14" s="17">
        <v>9</v>
      </c>
      <c r="C14" s="18" t="s">
        <v>14</v>
      </c>
      <c r="D14" s="44" t="s">
        <v>6</v>
      </c>
      <c r="E14" s="16">
        <v>30</v>
      </c>
      <c r="F14" s="26">
        <v>171720</v>
      </c>
      <c r="G14" s="25">
        <v>0.19</v>
      </c>
      <c r="H14" s="26">
        <v>40280</v>
      </c>
      <c r="I14" s="26">
        <f>H14*E14</f>
        <v>1208400</v>
      </c>
      <c r="J14" s="21">
        <v>212000</v>
      </c>
      <c r="K14" s="19">
        <f>J14*E14</f>
        <v>6360000</v>
      </c>
      <c r="L14" s="51">
        <v>220000</v>
      </c>
      <c r="M14" s="63">
        <v>219500</v>
      </c>
      <c r="N14" s="67">
        <f t="shared" si="1"/>
        <v>651500</v>
      </c>
      <c r="O14" s="66">
        <f>N14/3</f>
        <v>217166.66666666666</v>
      </c>
    </row>
    <row r="15" spans="2:15" ht="15" customHeight="1" x14ac:dyDescent="0.3">
      <c r="B15" s="17">
        <v>10</v>
      </c>
      <c r="C15" s="42" t="s">
        <v>29</v>
      </c>
      <c r="D15" s="4" t="s">
        <v>9</v>
      </c>
      <c r="E15" s="4">
        <v>1</v>
      </c>
      <c r="F15" s="29">
        <v>447500</v>
      </c>
      <c r="G15" s="24">
        <v>0</v>
      </c>
      <c r="H15" s="45" t="s">
        <v>30</v>
      </c>
      <c r="I15" s="29">
        <v>0</v>
      </c>
      <c r="J15" s="8">
        <f>F15*E15</f>
        <v>447500</v>
      </c>
      <c r="K15" s="41">
        <f>J15</f>
        <v>447500</v>
      </c>
      <c r="L15" s="50">
        <v>490000</v>
      </c>
      <c r="M15" s="60">
        <v>500000</v>
      </c>
      <c r="N15" s="67">
        <f t="shared" si="1"/>
        <v>1437500</v>
      </c>
      <c r="O15" s="66">
        <f>N15/3</f>
        <v>479166.66666666669</v>
      </c>
    </row>
    <row r="16" spans="2:15" ht="15.75" customHeight="1" x14ac:dyDescent="0.3">
      <c r="B16" s="80" t="s">
        <v>35</v>
      </c>
      <c r="C16" s="81"/>
      <c r="D16" s="81"/>
      <c r="E16" s="81"/>
      <c r="F16" s="81"/>
      <c r="G16" s="81"/>
      <c r="H16" s="81"/>
      <c r="I16" s="81"/>
      <c r="J16" s="81"/>
      <c r="K16" s="82"/>
      <c r="L16" s="31"/>
      <c r="M16" s="61"/>
      <c r="N16" s="67">
        <f t="shared" si="1"/>
        <v>0</v>
      </c>
      <c r="O16" s="66">
        <f>N16/3</f>
        <v>0</v>
      </c>
    </row>
    <row r="17" spans="2:16" ht="25.5" customHeight="1" x14ac:dyDescent="0.3">
      <c r="B17" s="17">
        <v>11</v>
      </c>
      <c r="C17" s="18" t="s">
        <v>13</v>
      </c>
      <c r="D17" s="16" t="s">
        <v>6</v>
      </c>
      <c r="E17" s="16">
        <v>2</v>
      </c>
      <c r="F17" s="20">
        <v>714420</v>
      </c>
      <c r="G17" s="27">
        <v>0.19</v>
      </c>
      <c r="H17" s="20">
        <v>167580</v>
      </c>
      <c r="I17" s="20">
        <f>H17*E17</f>
        <v>335160</v>
      </c>
      <c r="J17" s="20">
        <v>882000</v>
      </c>
      <c r="K17" s="19">
        <f>J17*E17</f>
        <v>1764000</v>
      </c>
      <c r="L17" s="52">
        <v>900000</v>
      </c>
      <c r="M17" s="64">
        <v>925600</v>
      </c>
      <c r="N17" s="67">
        <f t="shared" si="1"/>
        <v>2707600</v>
      </c>
      <c r="O17" s="66">
        <f>N17/3</f>
        <v>902533.33333333337</v>
      </c>
    </row>
    <row r="18" spans="2:16" x14ac:dyDescent="0.3">
      <c r="B18" s="73" t="s">
        <v>21</v>
      </c>
      <c r="C18" s="74"/>
      <c r="D18" s="74"/>
      <c r="E18" s="74"/>
      <c r="F18" s="74"/>
      <c r="G18" s="74"/>
      <c r="H18" s="74"/>
      <c r="I18" s="74"/>
      <c r="J18" s="75"/>
      <c r="K18" s="3">
        <f>K20-K19</f>
        <v>34751722</v>
      </c>
      <c r="N18" s="68"/>
      <c r="O18" s="69"/>
      <c r="P18" s="70"/>
    </row>
    <row r="19" spans="2:16" x14ac:dyDescent="0.3">
      <c r="B19" s="76" t="s">
        <v>25</v>
      </c>
      <c r="C19" s="76"/>
      <c r="D19" s="76"/>
      <c r="E19" s="76"/>
      <c r="F19" s="76"/>
      <c r="G19" s="76"/>
      <c r="H19" s="76"/>
      <c r="I19" s="76"/>
      <c r="J19" s="76"/>
      <c r="K19" s="30">
        <f>I7+I8+I9+I10+I11+I12+I14+I17</f>
        <v>5248278</v>
      </c>
      <c r="N19" s="68"/>
      <c r="O19" s="69"/>
      <c r="P19" s="70"/>
    </row>
    <row r="20" spans="2:16" ht="18.75" customHeight="1" x14ac:dyDescent="0.3">
      <c r="B20" s="87" t="s">
        <v>4</v>
      </c>
      <c r="C20" s="87"/>
      <c r="D20" s="87"/>
      <c r="E20" s="87"/>
      <c r="F20" s="87"/>
      <c r="G20" s="87"/>
      <c r="H20" s="87"/>
      <c r="I20" s="87"/>
      <c r="J20" s="87"/>
      <c r="K20" s="88">
        <f>K5+K6+K7+K8+K9+K10+K11+K12+K14+K15+K17</f>
        <v>40000000</v>
      </c>
      <c r="N20" s="68"/>
      <c r="O20" s="69"/>
      <c r="P20" s="70"/>
    </row>
    <row r="21" spans="2:16" s="86" customFormat="1" ht="60" customHeight="1" x14ac:dyDescent="0.3">
      <c r="B21" s="85" t="s">
        <v>38</v>
      </c>
      <c r="C21" s="85"/>
      <c r="D21" s="85"/>
      <c r="H21" s="85" t="s">
        <v>40</v>
      </c>
      <c r="I21" s="85"/>
      <c r="J21" s="85"/>
      <c r="K21" s="85"/>
      <c r="L21" s="90"/>
      <c r="M21" s="91"/>
      <c r="N21" s="92"/>
      <c r="O21" s="89"/>
      <c r="P21" s="89"/>
    </row>
    <row r="22" spans="2:16" s="86" customFormat="1" x14ac:dyDescent="0.3">
      <c r="B22" s="85" t="s">
        <v>39</v>
      </c>
      <c r="C22" s="85"/>
      <c r="D22" s="85"/>
      <c r="H22" s="85" t="s">
        <v>41</v>
      </c>
      <c r="I22" s="85"/>
      <c r="J22" s="85"/>
      <c r="K22" s="85"/>
      <c r="L22" s="93"/>
      <c r="M22" s="94"/>
      <c r="N22" s="95"/>
    </row>
    <row r="23" spans="2:16" x14ac:dyDescent="0.3">
      <c r="F23" s="1" t="s">
        <v>42</v>
      </c>
    </row>
  </sheetData>
  <mergeCells count="13">
    <mergeCell ref="L21:N22"/>
    <mergeCell ref="B1:K1"/>
    <mergeCell ref="B21:D21"/>
    <mergeCell ref="B22:D22"/>
    <mergeCell ref="H21:K21"/>
    <mergeCell ref="H22:K22"/>
    <mergeCell ref="B18:J18"/>
    <mergeCell ref="B19:J19"/>
    <mergeCell ref="B20:J20"/>
    <mergeCell ref="B2:K2"/>
    <mergeCell ref="B4:K4"/>
    <mergeCell ref="B13:K13"/>
    <mergeCell ref="B16:K16"/>
  </mergeCells>
  <pageMargins left="0.70866141732283472" right="0.70866141732283472" top="0.74803149606299213" bottom="0.74803149606299213" header="0.31496062992125984" footer="0.31496062992125984"/>
  <pageSetup scale="90" orientation="landscape" horizontalDpi="360" verticalDpi="360" r:id="rId1"/>
  <ignoredErrors>
    <ignoredError sqref="B6" numberStoredAsText="1"/>
    <ignoredError sqref="K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Estudio de Mercado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DQ2030LA</cp:lastModifiedBy>
  <cp:lastPrinted>2022-03-30T15:22:11Z</cp:lastPrinted>
  <dcterms:created xsi:type="dcterms:W3CDTF">2021-11-23T15:35:42Z</dcterms:created>
  <dcterms:modified xsi:type="dcterms:W3CDTF">2022-08-05T05:39:11Z</dcterms:modified>
</cp:coreProperties>
</file>