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Q2030LA\Desktop\DOCUMENTOS EXEL PRESUPUESTO\MINIMA CUANTIA- 2022\"/>
    </mc:Choice>
  </mc:AlternateContent>
  <xr:revisionPtr revIDLastSave="0" documentId="13_ncr:1_{C78B6566-0D39-43A0-8FF6-72897B07FDB7}" xr6:coauthVersionLast="47" xr6:coauthVersionMax="47" xr10:uidLastSave="{00000000-0000-0000-0000-000000000000}"/>
  <bookViews>
    <workbookView xWindow="-120" yWindow="-120" windowWidth="20730" windowHeight="11040" xr2:uid="{33E5AD41-4A1D-47BC-851F-B7C6EA09B636}"/>
  </bookViews>
  <sheets>
    <sheet name="Estudio de Mercado"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6" i="8" l="1"/>
  <c r="P16" i="8" s="1"/>
  <c r="O17" i="8"/>
  <c r="O15" i="8"/>
  <c r="P15" i="8" s="1"/>
  <c r="O6" i="8"/>
  <c r="P6" i="8" s="1"/>
  <c r="O7" i="8"/>
  <c r="P7" i="8" s="1"/>
  <c r="O8" i="8"/>
  <c r="P8" i="8" s="1"/>
  <c r="O9" i="8"/>
  <c r="P9" i="8" s="1"/>
  <c r="O10" i="8"/>
  <c r="P10" i="8" s="1"/>
  <c r="O11" i="8"/>
  <c r="P11" i="8" s="1"/>
  <c r="O12" i="8"/>
  <c r="P12" i="8" s="1"/>
  <c r="O13" i="8"/>
  <c r="P13" i="8" s="1"/>
  <c r="O14" i="8"/>
  <c r="P14" i="8" s="1"/>
  <c r="P17" i="8"/>
  <c r="O5" i="8"/>
  <c r="P5" i="8" s="1"/>
  <c r="K12" i="8"/>
  <c r="I12" i="8"/>
  <c r="K6" i="8"/>
  <c r="K13" i="8"/>
  <c r="I13" i="8"/>
  <c r="K17" i="8" l="1"/>
  <c r="I17" i="8"/>
  <c r="K16" i="8"/>
  <c r="I16" i="8"/>
  <c r="K15" i="8"/>
  <c r="I15" i="8"/>
  <c r="K11" i="8"/>
  <c r="I11" i="8"/>
  <c r="K10" i="8"/>
  <c r="I10" i="8"/>
  <c r="K9" i="8"/>
  <c r="I9" i="8"/>
  <c r="K8" i="8"/>
  <c r="I8" i="8"/>
  <c r="K7" i="8"/>
  <c r="I7" i="8"/>
  <c r="I6" i="8"/>
  <c r="K5" i="8"/>
  <c r="I5" i="8"/>
  <c r="K20" i="8" l="1"/>
  <c r="K19" i="8"/>
  <c r="K18" i="8" l="1"/>
</calcChain>
</file>

<file path=xl/sharedStrings.xml><?xml version="1.0" encoding="utf-8"?>
<sst xmlns="http://schemas.openxmlformats.org/spreadsheetml/2006/main" count="53" uniqueCount="45">
  <si>
    <t>ITEM</t>
  </si>
  <si>
    <t>DETALLE</t>
  </si>
  <si>
    <t>UNIDAD</t>
  </si>
  <si>
    <t>CANTIDAD</t>
  </si>
  <si>
    <t>VALOR TOTAL</t>
  </si>
  <si>
    <t>Horas</t>
  </si>
  <si>
    <t>Unidades</t>
  </si>
  <si>
    <t>Unidad</t>
  </si>
  <si>
    <t>Global</t>
  </si>
  <si>
    <t>2.</t>
  </si>
  <si>
    <t>I.V.A</t>
  </si>
  <si>
    <t>VALOR ANTES DEL I.V.A</t>
  </si>
  <si>
    <t>VALOR UNITARIO CON I.V.A</t>
  </si>
  <si>
    <t>V.R            IVA</t>
  </si>
  <si>
    <t>SUB TOTAL</t>
  </si>
  <si>
    <t>VALOR TOTAL DE IVA</t>
  </si>
  <si>
    <t>VALOR DEL I.V.A</t>
  </si>
  <si>
    <t>Ambientacion del lugar (Decoracion con globos, cintas y decorativos)</t>
  </si>
  <si>
    <t xml:space="preserve">Suministro de refrigerios, el cual consiste en un producto solido y un producto liquido refrescante, productos Industrializados. </t>
  </si>
  <si>
    <t>SILLAS PLASTICAS: Alquiler de sillas tipo plástico para los asistentes.</t>
  </si>
  <si>
    <t>Alquiler de Carpa en Lona, (color libre) medidas minimas de 3.5 Mt, cuadrados.</t>
  </si>
  <si>
    <t>PENDO PUBLICITARIO: Diseño y elaboración de pendón elaborados en lona banner  de 2 metros de largo x 1 metro de ancho. Incluye soporte para pendón.</t>
  </si>
  <si>
    <t>Talleres</t>
  </si>
  <si>
    <t>LOGISTICA EL DESARROLLO DE TALLERES PARA EL FORTALECIMIENTO DEL DESARROLLO DE CAPACIDADES EN LAS MUJERES DE HATO COROZAL CASANARE</t>
  </si>
  <si>
    <t>Garantizar la presentación de un (1) exponente de narrativa popular (presentador o maestro de ceremonia), quien acompañará en la tarima cultural y artística durante los dias del evento.</t>
  </si>
  <si>
    <t>LOGISTICA PARA REALIZAR EL ACTO DE INAUGURACION DE LA OFICINA DE LA MUJER EN EL MUNICIPIO DE HATO COROZAL</t>
  </si>
  <si>
    <r>
      <t xml:space="preserve">VALLA PUBLICITARIA: Diseño y elaboración de valla elaborada en lona banner  </t>
    </r>
    <r>
      <rPr>
        <sz val="8"/>
        <rFont val="Arial"/>
        <family val="2"/>
      </rPr>
      <t>de 4 metros de largo X  70 Cm de ancho.</t>
    </r>
    <r>
      <rPr>
        <sz val="8"/>
        <color theme="1"/>
        <rFont val="Arial"/>
        <family val="2"/>
      </rPr>
      <t xml:space="preserve"> (Incluye soporte metalico para su fijación).</t>
    </r>
  </si>
  <si>
    <t>WYL S.A.S</t>
  </si>
  <si>
    <t>JABENE</t>
  </si>
  <si>
    <t>CONCAPROC</t>
  </si>
  <si>
    <t>SUMATORIA</t>
  </si>
  <si>
    <t>VALOR PROMEDIO</t>
  </si>
  <si>
    <r>
      <t xml:space="preserve">Sesiones (talleres) para realizar el desarrollo de capacidades en las temáticas de </t>
    </r>
    <r>
      <rPr>
        <b/>
        <sz val="8"/>
        <rFont val="Arial"/>
        <family val="2"/>
      </rPr>
      <t>Emprendimiento y beneficios del trabajo asociativo (Asociatividad)</t>
    </r>
    <r>
      <rPr>
        <sz val="8"/>
        <rFont val="Arial"/>
        <family val="2"/>
      </rPr>
      <t>, en las mujeres. (Incluye; zona de hidratación, cafetería, Refrigerios (alimento solido: Sandwich o Pastel de pollo o carne, con bebida en empaque industrializado), ayudas audiovisuales. (Dirigido por profesional en Administración de empresas, con experiencia minima de (05) años), por espacio de 5 horas cada uno, para 20 mujeres. (Certificado de Asistencia).</t>
    </r>
  </si>
  <si>
    <r>
      <t xml:space="preserve">Sesiones (talleres) para realizar el desarrollo de capacidades en las temática de </t>
    </r>
    <r>
      <rPr>
        <b/>
        <sz val="8"/>
        <rFont val="Arial"/>
        <family val="2"/>
      </rPr>
      <t>manejo responsable de las finanzas en los negocios y en el hogar</t>
    </r>
    <r>
      <rPr>
        <sz val="8"/>
        <rFont val="Arial"/>
        <family val="2"/>
      </rPr>
      <t xml:space="preserve"> en las mujeres de Hato Corozal. (Incluye; zona de hidratación, cafetería, Refrigerios (alimento solido: Sandwich o Pastes de pollo o carne, con bebida en empaque industrializo), ayudas audiovisuales. (Dirigido por profesional en Administración de empresas), con experiencia minima de (05) años), por espacio de 5 horas cada uno, para 20 mujeres. (Certificado de Asistencia</t>
    </r>
  </si>
  <si>
    <t>1. 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2 cabinas de amplificación, 2 micrófonos inalámbricos, 2 micrófonos de cable con servicio de operación incluida.</t>
  </si>
  <si>
    <t>5. MESAS PLASTICAS: Alquiler de 10 mesas tipo plástico para la mesa de protocolo</t>
  </si>
  <si>
    <r>
      <t xml:space="preserve">Sesiones (talleres) para realizar el desarrollo de capacidades en las temáticas de </t>
    </r>
    <r>
      <rPr>
        <b/>
        <sz val="8"/>
        <rFont val="Arial"/>
        <family val="2"/>
      </rPr>
      <t xml:space="preserve">Manejo de buenas prácticas Agrícolas y Pecuarias </t>
    </r>
    <r>
      <rPr>
        <sz val="8"/>
        <rFont val="Arial"/>
        <family val="2"/>
      </rPr>
      <t>en las mujeres de Hato Corozal. (Incluye; zona de hidratación, cafetería, Refrigerios (alimento solido: Sandwich o Pastes de pollo o carne, con bebida en empaque industrializado), ayudas audiovisuales. (Dirigido por profesional en Agropecuaria o Médico Veterinario y Zootecnista, con experiencia superior a (06) años), por espacio de 5 horas cada uno, para 20 mujeres. (Certificado de Asistencia).</t>
    </r>
  </si>
  <si>
    <t>OBJETO:PRESTACION DEL SERVICIO PARA EL DESARROLLO DE ACCIONES ENCAMINADAS AL FORTALECIMIENTO DE LA POBLACION MUJER DEL MUNICIPIO DE HATO COROZAL- CASANARE.</t>
  </si>
  <si>
    <t xml:space="preserve">                                                                                                                                        NIT.800012638-2</t>
  </si>
  <si>
    <t xml:space="preserve">                                                                                              Calle 12 No. 8-13, Conmutador 6378066 – 6378214 Palacio Municipal
                                                                         Página Web: www.hatocorozal-casanare.gov.co  e-mail: desarrollo@hatocorozal-casanare.gov.co 
                                                                                                                                   Hato Corozal Alto y sostenible
 </t>
  </si>
  <si>
    <t>Proyecto: ROSMIRA SAAVEDRA VELA</t>
  </si>
  <si>
    <t>Profesional de apoyo</t>
  </si>
  <si>
    <t xml:space="preserve">                                           YADIRA ESCOBAR HEREDIA</t>
  </si>
  <si>
    <t xml:space="preserve">                                                         SUPERVISOR</t>
  </si>
  <si>
    <t xml:space="preserve">                                                                                                                                        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</si>
</sst>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12"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Arial"/>
      <family val="2"/>
    </font>
    <font>
      <b/>
      <sz val="8"/>
      <color theme="1"/>
      <name val="Arial"/>
      <family val="2"/>
    </font>
    <font>
      <b/>
      <sz val="8"/>
      <name val="Arial"/>
      <family val="2"/>
    </font>
    <font>
      <sz val="8"/>
      <color theme="1"/>
      <name val="Arial"/>
      <family val="2"/>
    </font>
    <font>
      <sz val="8"/>
      <name val="Arial"/>
      <family val="2"/>
    </font>
    <font>
      <sz val="8"/>
      <color theme="1"/>
      <name val="Franklin Gothic Book"/>
      <family val="2"/>
    </font>
    <font>
      <b/>
      <sz val="11"/>
      <color theme="1"/>
      <name val="Franklin Gothic Book"/>
      <family val="2"/>
    </font>
    <font>
      <sz val="10"/>
      <color theme="1"/>
      <name val="Franklin Gothic Book"/>
      <family val="2"/>
    </font>
    <font>
      <b/>
      <sz val="9"/>
      <name val="Arial"/>
      <family val="2"/>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2" fillId="0" borderId="0" xfId="0" applyFont="1"/>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44" fontId="6" fillId="0" borderId="1" xfId="1" applyFont="1" applyFill="1" applyBorder="1" applyAlignment="1">
      <alignment horizontal="center" vertical="center"/>
    </xf>
    <xf numFmtId="9" fontId="6" fillId="0" borderId="1" xfId="3" applyFont="1" applyFill="1" applyBorder="1" applyAlignment="1">
      <alignment horizontal="center" vertical="center"/>
    </xf>
    <xf numFmtId="165"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0" fontId="7" fillId="0" borderId="1" xfId="0" applyFont="1" applyFill="1" applyBorder="1" applyAlignment="1">
      <alignment horizontal="justify"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166" fontId="7"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0" fontId="7" fillId="0" borderId="1" xfId="0" applyFont="1" applyFill="1" applyBorder="1" applyAlignment="1">
      <alignment horizontal="justify" vertical="center" wrapText="1"/>
    </xf>
    <xf numFmtId="44" fontId="7" fillId="0" borderId="1" xfId="1" applyFont="1" applyFill="1" applyBorder="1" applyAlignment="1">
      <alignment horizontal="center" vertical="center"/>
    </xf>
    <xf numFmtId="165" fontId="7" fillId="0"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wrapText="1"/>
    </xf>
    <xf numFmtId="0" fontId="6" fillId="0" borderId="1" xfId="0" applyFont="1" applyBorder="1" applyAlignment="1">
      <alignment horizontal="center" vertical="center"/>
    </xf>
    <xf numFmtId="44" fontId="6" fillId="0" borderId="1" xfId="1" applyFont="1" applyBorder="1" applyAlignment="1">
      <alignment horizontal="center" vertical="center"/>
    </xf>
    <xf numFmtId="9" fontId="6" fillId="0" borderId="1" xfId="0" applyNumberFormat="1" applyFont="1" applyBorder="1" applyAlignment="1">
      <alignment horizontal="center" vertical="center"/>
    </xf>
    <xf numFmtId="44" fontId="6" fillId="0" borderId="1" xfId="1" applyFont="1" applyBorder="1" applyAlignment="1">
      <alignment vertical="center"/>
    </xf>
    <xf numFmtId="44" fontId="6" fillId="0" borderId="1" xfId="0" applyNumberFormat="1" applyFont="1" applyBorder="1" applyAlignment="1">
      <alignment vertical="center"/>
    </xf>
    <xf numFmtId="44" fontId="6" fillId="0" borderId="1" xfId="1" applyFont="1" applyBorder="1" applyAlignment="1">
      <alignment horizontal="righ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7" fillId="0" borderId="1" xfId="1" applyFont="1" applyBorder="1" applyAlignment="1">
      <alignment horizontal="center" vertical="center" wrapText="1"/>
    </xf>
    <xf numFmtId="164" fontId="7" fillId="0" borderId="1" xfId="2" applyNumberFormat="1" applyFont="1" applyFill="1" applyBorder="1" applyAlignment="1">
      <alignment horizontal="right" vertical="center" wrapText="1"/>
    </xf>
    <xf numFmtId="164" fontId="7" fillId="0" borderId="1" xfId="0" applyNumberFormat="1" applyFont="1" applyBorder="1" applyAlignment="1">
      <alignment horizontal="left" vertical="center" wrapText="1"/>
    </xf>
    <xf numFmtId="44" fontId="4" fillId="0" borderId="1" xfId="0" applyNumberFormat="1" applyFont="1" applyBorder="1"/>
    <xf numFmtId="164" fontId="4" fillId="0" borderId="1" xfId="0" applyNumberFormat="1" applyFont="1" applyBorder="1"/>
    <xf numFmtId="44" fontId="6" fillId="0" borderId="3" xfId="0" applyNumberFormat="1" applyFont="1" applyBorder="1" applyAlignment="1">
      <alignment vertical="center"/>
    </xf>
    <xf numFmtId="0" fontId="6" fillId="0" borderId="1" xfId="0" applyFont="1" applyBorder="1" applyAlignment="1">
      <alignment horizontal="justify" vertical="center" wrapText="1"/>
    </xf>
    <xf numFmtId="0" fontId="6" fillId="0" borderId="1" xfId="0" applyFont="1" applyFill="1" applyBorder="1" applyAlignment="1">
      <alignment wrapText="1"/>
    </xf>
    <xf numFmtId="9" fontId="6" fillId="0" borderId="1" xfId="0" applyNumberFormat="1" applyFont="1" applyFill="1" applyBorder="1" applyAlignment="1">
      <alignment horizontal="center" vertical="center"/>
    </xf>
    <xf numFmtId="44" fontId="6" fillId="0" borderId="3" xfId="0" applyNumberFormat="1" applyFont="1" applyFill="1" applyBorder="1" applyAlignment="1">
      <alignment vertical="center"/>
    </xf>
    <xf numFmtId="9" fontId="7" fillId="0" borderId="1" xfId="0" applyNumberFormat="1" applyFont="1" applyFill="1" applyBorder="1" applyAlignment="1">
      <alignment horizontal="center" vertical="center" wrapText="1"/>
    </xf>
    <xf numFmtId="44" fontId="8" fillId="0" borderId="1" xfId="1" applyFont="1" applyBorder="1" applyAlignment="1">
      <alignment horizontal="center" vertical="center"/>
    </xf>
    <xf numFmtId="9" fontId="8" fillId="0" borderId="1" xfId="0" applyNumberFormat="1" applyFont="1" applyBorder="1" applyAlignment="1">
      <alignment horizontal="center" vertical="center"/>
    </xf>
    <xf numFmtId="44" fontId="8" fillId="0" borderId="1" xfId="1" applyFont="1" applyBorder="1" applyAlignment="1">
      <alignment horizontal="right" vertical="center"/>
    </xf>
    <xf numFmtId="44" fontId="8" fillId="0" borderId="1" xfId="0" applyNumberFormat="1" applyFont="1" applyBorder="1" applyAlignment="1">
      <alignment vertical="center"/>
    </xf>
    <xf numFmtId="0" fontId="2" fillId="0" borderId="1" xfId="0" applyFont="1" applyBorder="1"/>
    <xf numFmtId="0" fontId="9" fillId="0" borderId="1" xfId="0" applyFont="1" applyBorder="1" applyAlignment="1">
      <alignment horizontal="center" vertical="center"/>
    </xf>
    <xf numFmtId="0" fontId="2" fillId="5" borderId="0" xfId="0" applyFont="1" applyFill="1"/>
    <xf numFmtId="0" fontId="9" fillId="5" borderId="2" xfId="0" applyFont="1" applyFill="1" applyBorder="1" applyAlignment="1">
      <alignment horizontal="center" vertical="center"/>
    </xf>
    <xf numFmtId="44" fontId="6" fillId="5" borderId="2" xfId="1" applyFont="1" applyFill="1" applyBorder="1" applyAlignment="1">
      <alignment vertical="center"/>
    </xf>
    <xf numFmtId="166" fontId="7" fillId="5" borderId="2" xfId="1" applyNumberFormat="1" applyFont="1" applyFill="1" applyBorder="1" applyAlignment="1">
      <alignment horizontal="center" vertical="center"/>
    </xf>
    <xf numFmtId="44" fontId="6" fillId="5" borderId="2" xfId="1" applyFont="1" applyFill="1" applyBorder="1" applyAlignment="1">
      <alignment horizontal="center" vertical="center"/>
    </xf>
    <xf numFmtId="165" fontId="7" fillId="5" borderId="2" xfId="1" applyNumberFormat="1" applyFont="1" applyFill="1" applyBorder="1" applyAlignment="1">
      <alignment horizontal="center" vertical="center"/>
    </xf>
    <xf numFmtId="44" fontId="6" fillId="5" borderId="2" xfId="1" applyFont="1" applyFill="1" applyBorder="1" applyAlignment="1">
      <alignment horizontal="right" vertical="center"/>
    </xf>
    <xf numFmtId="44" fontId="8" fillId="5" borderId="2" xfId="1" applyFont="1" applyFill="1" applyBorder="1" applyAlignment="1">
      <alignment horizontal="right" vertical="center"/>
    </xf>
    <xf numFmtId="0" fontId="2" fillId="5" borderId="2" xfId="0" applyFont="1" applyFill="1" applyBorder="1"/>
    <xf numFmtId="164" fontId="7" fillId="5" borderId="2" xfId="2" applyNumberFormat="1" applyFont="1" applyFill="1" applyBorder="1" applyAlignment="1">
      <alignment horizontal="right" vertical="center" wrapText="1"/>
    </xf>
    <xf numFmtId="0" fontId="9" fillId="3" borderId="1" xfId="0" applyFont="1" applyFill="1" applyBorder="1" applyAlignment="1">
      <alignment horizontal="center" vertical="center"/>
    </xf>
    <xf numFmtId="0" fontId="2" fillId="3" borderId="1" xfId="0" applyFont="1" applyFill="1" applyBorder="1"/>
    <xf numFmtId="44" fontId="6" fillId="3" borderId="1" xfId="1" applyFont="1" applyFill="1" applyBorder="1" applyAlignment="1">
      <alignment vertical="center"/>
    </xf>
    <xf numFmtId="166" fontId="7" fillId="3" borderId="1" xfId="1" applyNumberFormat="1" applyFont="1" applyFill="1" applyBorder="1" applyAlignment="1">
      <alignment horizontal="center" vertical="center"/>
    </xf>
    <xf numFmtId="44" fontId="6" fillId="3" borderId="1" xfId="1" applyFont="1" applyFill="1" applyBorder="1" applyAlignment="1">
      <alignment horizontal="center" vertical="center"/>
    </xf>
    <xf numFmtId="165" fontId="7" fillId="3" borderId="1" xfId="1" applyNumberFormat="1" applyFont="1" applyFill="1" applyBorder="1" applyAlignment="1">
      <alignment horizontal="center" vertical="center"/>
    </xf>
    <xf numFmtId="44" fontId="6" fillId="3" borderId="1" xfId="1" applyFont="1" applyFill="1" applyBorder="1" applyAlignment="1">
      <alignment horizontal="right" vertical="center"/>
    </xf>
    <xf numFmtId="44" fontId="8" fillId="3" borderId="1" xfId="1" applyFont="1" applyFill="1" applyBorder="1" applyAlignment="1">
      <alignment horizontal="right" vertical="center"/>
    </xf>
    <xf numFmtId="164" fontId="7" fillId="3" borderId="1" xfId="2" applyNumberFormat="1" applyFont="1" applyFill="1" applyBorder="1" applyAlignment="1">
      <alignment horizontal="right" vertical="center" wrapText="1"/>
    </xf>
    <xf numFmtId="0" fontId="9" fillId="6" borderId="1" xfId="0" applyFont="1" applyFill="1" applyBorder="1" applyAlignment="1">
      <alignment horizontal="center" vertical="center"/>
    </xf>
    <xf numFmtId="0" fontId="2" fillId="6" borderId="1" xfId="0" applyFont="1" applyFill="1" applyBorder="1"/>
    <xf numFmtId="44" fontId="6" fillId="6" borderId="1" xfId="1" applyFont="1" applyFill="1" applyBorder="1" applyAlignment="1">
      <alignment vertical="center"/>
    </xf>
    <xf numFmtId="166" fontId="7" fillId="6" borderId="1" xfId="1" applyNumberFormat="1" applyFont="1" applyFill="1" applyBorder="1" applyAlignment="1">
      <alignment horizontal="center" vertical="center"/>
    </xf>
    <xf numFmtId="44" fontId="6" fillId="6" borderId="1" xfId="1" applyFont="1" applyFill="1" applyBorder="1" applyAlignment="1">
      <alignment horizontal="center" vertical="center"/>
    </xf>
    <xf numFmtId="165" fontId="7" fillId="6" borderId="1" xfId="1" applyNumberFormat="1" applyFont="1" applyFill="1" applyBorder="1" applyAlignment="1">
      <alignment horizontal="center" vertical="center"/>
    </xf>
    <xf numFmtId="44" fontId="6" fillId="6" borderId="1" xfId="1" applyFont="1" applyFill="1" applyBorder="1" applyAlignment="1">
      <alignment horizontal="right" vertical="center"/>
    </xf>
    <xf numFmtId="44" fontId="8" fillId="6" borderId="1" xfId="1" applyFont="1" applyFill="1" applyBorder="1" applyAlignment="1">
      <alignment horizontal="right" vertical="center"/>
    </xf>
    <xf numFmtId="164" fontId="7" fillId="6" borderId="1" xfId="2" applyNumberFormat="1" applyFont="1" applyFill="1" applyBorder="1" applyAlignment="1">
      <alignment horizontal="right" vertical="center" wrapText="1"/>
    </xf>
    <xf numFmtId="0" fontId="2" fillId="0" borderId="0" xfId="0" applyFont="1" applyBorder="1"/>
    <xf numFmtId="44" fontId="2" fillId="0" borderId="0" xfId="0" applyNumberFormat="1" applyFont="1" applyBorder="1" applyAlignment="1">
      <alignment vertical="center"/>
    </xf>
    <xf numFmtId="164" fontId="7" fillId="6" borderId="2" xfId="2" applyNumberFormat="1" applyFont="1" applyFill="1" applyBorder="1" applyAlignment="1">
      <alignment horizontal="right" vertical="center" wrapText="1"/>
    </xf>
    <xf numFmtId="44" fontId="10" fillId="0" borderId="1" xfId="0" applyNumberFormat="1" applyFont="1" applyBorder="1" applyAlignment="1">
      <alignment vertical="center"/>
    </xf>
    <xf numFmtId="0" fontId="9"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4" fillId="0" borderId="1" xfId="0" applyFont="1" applyBorder="1" applyAlignment="1">
      <alignment horizontal="left"/>
    </xf>
    <xf numFmtId="0" fontId="2" fillId="0" borderId="5"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2" fillId="0" borderId="6" xfId="0" applyFont="1" applyBorder="1"/>
    <xf numFmtId="0" fontId="4" fillId="2" borderId="14" xfId="0" applyFont="1" applyFill="1" applyBorder="1" applyAlignment="1">
      <alignment horizontal="left"/>
    </xf>
    <xf numFmtId="44" fontId="4" fillId="2" borderId="14" xfId="0" applyNumberFormat="1" applyFont="1" applyFill="1" applyBorder="1"/>
    <xf numFmtId="0" fontId="2" fillId="0" borderId="11" xfId="0" applyFont="1" applyBorder="1" applyAlignment="1">
      <alignment wrapText="1"/>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59531</xdr:colOff>
      <xdr:row>0</xdr:row>
      <xdr:rowOff>71437</xdr:rowOff>
    </xdr:from>
    <xdr:to>
      <xdr:col>5</xdr:col>
      <xdr:colOff>333375</xdr:colOff>
      <xdr:row>0</xdr:row>
      <xdr:rowOff>1000124</xdr:rowOff>
    </xdr:to>
    <xdr:pic>
      <xdr:nvPicPr>
        <xdr:cNvPr id="3" name="Imagen 2">
          <a:extLst>
            <a:ext uri="{FF2B5EF4-FFF2-40B4-BE49-F238E27FC236}">
              <a16:creationId xmlns:a16="http://schemas.microsoft.com/office/drawing/2014/main" id="{2FC645EF-4F36-E057-4072-C011EAFCB8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09" t="7162" r="7807" b="6366"/>
        <a:stretch/>
      </xdr:blipFill>
      <xdr:spPr bwMode="auto">
        <a:xfrm>
          <a:off x="5464969" y="71437"/>
          <a:ext cx="1035844" cy="928687"/>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7080-F411-418F-A3B7-F3AB282BCDA4}">
  <sheetPr>
    <tabColor theme="5" tint="-0.249977111117893"/>
  </sheetPr>
  <dimension ref="A1:V24"/>
  <sheetViews>
    <sheetView tabSelected="1" topLeftCell="A22" zoomScale="80" zoomScaleNormal="80" workbookViewId="0">
      <selection activeCell="C24" sqref="C24"/>
    </sheetView>
  </sheetViews>
  <sheetFormatPr baseColWidth="10" defaultColWidth="11.140625" defaultRowHeight="15.75" x14ac:dyDescent="0.3"/>
  <cols>
    <col min="1" max="1" width="1.85546875" style="1" customWidth="1"/>
    <col min="2" max="2" width="5.28515625" style="1" customWidth="1"/>
    <col min="3" max="3" width="65.140625" style="1" customWidth="1"/>
    <col min="4" max="4" width="8.7109375" style="1" customWidth="1"/>
    <col min="5" max="5" width="11.42578125" style="1" customWidth="1"/>
    <col min="6" max="6" width="17.5703125" style="1" customWidth="1"/>
    <col min="7" max="7" width="8.5703125" style="1" customWidth="1"/>
    <col min="8" max="8" width="12" style="1" customWidth="1"/>
    <col min="9" max="9" width="15.42578125" style="1" customWidth="1"/>
    <col min="10" max="10" width="17.5703125" style="1" customWidth="1"/>
    <col min="11" max="11" width="20.140625" style="1" customWidth="1"/>
    <col min="12" max="12" width="17.140625" style="1" customWidth="1"/>
    <col min="13" max="13" width="18.85546875" style="1" customWidth="1"/>
    <col min="14" max="14" width="20.28515625" style="1" customWidth="1"/>
    <col min="15" max="15" width="17.28515625" style="1" customWidth="1"/>
    <col min="16" max="16" width="18" style="1" customWidth="1"/>
    <col min="17" max="16384" width="11.140625" style="1"/>
  </cols>
  <sheetData>
    <row r="1" spans="2:16" ht="100.5" customHeight="1" x14ac:dyDescent="0.3">
      <c r="C1" s="91" t="s">
        <v>38</v>
      </c>
      <c r="D1" s="91"/>
      <c r="E1" s="91"/>
      <c r="F1" s="91"/>
      <c r="G1" s="91"/>
      <c r="H1" s="91"/>
      <c r="I1" s="91"/>
      <c r="J1" s="91"/>
      <c r="K1" s="91"/>
    </row>
    <row r="2" spans="2:16" ht="36" customHeight="1" x14ac:dyDescent="0.3">
      <c r="B2" s="80" t="s">
        <v>37</v>
      </c>
      <c r="C2" s="80"/>
      <c r="D2" s="80"/>
      <c r="E2" s="80"/>
      <c r="F2" s="80"/>
      <c r="G2" s="80"/>
      <c r="H2" s="80"/>
      <c r="I2" s="80"/>
      <c r="J2" s="80"/>
      <c r="K2" s="80"/>
    </row>
    <row r="3" spans="2:16" ht="27" customHeight="1" x14ac:dyDescent="0.3">
      <c r="B3" s="2" t="s">
        <v>0</v>
      </c>
      <c r="C3" s="2" t="s">
        <v>1</v>
      </c>
      <c r="D3" s="2" t="s">
        <v>2</v>
      </c>
      <c r="E3" s="2" t="s">
        <v>3</v>
      </c>
      <c r="F3" s="2" t="s">
        <v>11</v>
      </c>
      <c r="G3" s="2" t="s">
        <v>10</v>
      </c>
      <c r="H3" s="2" t="s">
        <v>13</v>
      </c>
      <c r="I3" s="2" t="s">
        <v>15</v>
      </c>
      <c r="J3" s="3" t="s">
        <v>12</v>
      </c>
      <c r="K3" s="3" t="s">
        <v>4</v>
      </c>
      <c r="L3" s="48" t="s">
        <v>27</v>
      </c>
      <c r="M3" s="57" t="s">
        <v>28</v>
      </c>
      <c r="N3" s="66" t="s">
        <v>29</v>
      </c>
      <c r="O3" s="46" t="s">
        <v>30</v>
      </c>
      <c r="P3" s="79" t="s">
        <v>31</v>
      </c>
    </row>
    <row r="4" spans="2:16" ht="12.75" customHeight="1" x14ac:dyDescent="0.3">
      <c r="B4" s="81" t="s">
        <v>25</v>
      </c>
      <c r="C4" s="82"/>
      <c r="D4" s="82"/>
      <c r="E4" s="82"/>
      <c r="F4" s="82"/>
      <c r="G4" s="82"/>
      <c r="H4" s="82"/>
      <c r="I4" s="82"/>
      <c r="J4" s="82"/>
      <c r="K4" s="83"/>
      <c r="L4" s="47"/>
      <c r="M4" s="58"/>
      <c r="N4" s="67"/>
      <c r="O4" s="45"/>
      <c r="P4" s="45"/>
    </row>
    <row r="5" spans="2:16" ht="72.75" customHeight="1" x14ac:dyDescent="0.3">
      <c r="B5" s="18">
        <v>1</v>
      </c>
      <c r="C5" s="19" t="s">
        <v>34</v>
      </c>
      <c r="D5" s="20" t="s">
        <v>5</v>
      </c>
      <c r="E5" s="20">
        <v>5</v>
      </c>
      <c r="F5" s="21">
        <v>287550</v>
      </c>
      <c r="G5" s="22">
        <v>0.19</v>
      </c>
      <c r="H5" s="21">
        <v>67450</v>
      </c>
      <c r="I5" s="21">
        <f>H5*E5</f>
        <v>337250</v>
      </c>
      <c r="J5" s="23">
        <v>355000</v>
      </c>
      <c r="K5" s="24">
        <f t="shared" ref="K5:K10" si="0">J5*E5</f>
        <v>1775000</v>
      </c>
      <c r="L5" s="49">
        <v>355000</v>
      </c>
      <c r="M5" s="59">
        <v>370000</v>
      </c>
      <c r="N5" s="68">
        <v>360000</v>
      </c>
      <c r="O5" s="78">
        <f>L5+M5+N5</f>
        <v>1085000</v>
      </c>
      <c r="P5" s="78">
        <f>O5/3</f>
        <v>361666.66666666669</v>
      </c>
    </row>
    <row r="6" spans="2:16" ht="24.75" customHeight="1" x14ac:dyDescent="0.3">
      <c r="B6" s="4" t="s">
        <v>9</v>
      </c>
      <c r="C6" s="10" t="s">
        <v>18</v>
      </c>
      <c r="D6" s="11" t="s">
        <v>7</v>
      </c>
      <c r="E6" s="11">
        <v>100</v>
      </c>
      <c r="F6" s="13">
        <v>6100</v>
      </c>
      <c r="G6" s="12">
        <v>0</v>
      </c>
      <c r="H6" s="8">
        <v>0</v>
      </c>
      <c r="I6" s="9">
        <f t="shared" ref="I6:I10" si="1">H6*E6</f>
        <v>0</v>
      </c>
      <c r="J6" s="13">
        <v>6100</v>
      </c>
      <c r="K6" s="13">
        <f>J6*E6</f>
        <v>610000</v>
      </c>
      <c r="L6" s="50">
        <v>5990</v>
      </c>
      <c r="M6" s="60">
        <v>6400</v>
      </c>
      <c r="N6" s="69">
        <v>6100</v>
      </c>
      <c r="O6" s="78">
        <f t="shared" ref="O6:O14" si="2">L6+M6+N6</f>
        <v>18490</v>
      </c>
      <c r="P6" s="78">
        <f t="shared" ref="P6:P17" si="3">O6/3</f>
        <v>6163.333333333333</v>
      </c>
    </row>
    <row r="7" spans="2:16" ht="12.75" customHeight="1" x14ac:dyDescent="0.3">
      <c r="B7" s="4">
        <v>3</v>
      </c>
      <c r="C7" s="36" t="s">
        <v>17</v>
      </c>
      <c r="D7" s="5" t="s">
        <v>8</v>
      </c>
      <c r="E7" s="5">
        <v>1</v>
      </c>
      <c r="F7" s="6">
        <v>607500</v>
      </c>
      <c r="G7" s="7">
        <v>0.19</v>
      </c>
      <c r="H7" s="8">
        <v>142500</v>
      </c>
      <c r="I7" s="6">
        <f>H7*E7</f>
        <v>142500</v>
      </c>
      <c r="J7" s="6">
        <v>750000</v>
      </c>
      <c r="K7" s="14">
        <f t="shared" si="0"/>
        <v>750000</v>
      </c>
      <c r="L7" s="51">
        <v>750000</v>
      </c>
      <c r="M7" s="61">
        <v>740000</v>
      </c>
      <c r="N7" s="70">
        <v>780000</v>
      </c>
      <c r="O7" s="78">
        <f t="shared" si="2"/>
        <v>2270000</v>
      </c>
      <c r="P7" s="78">
        <f t="shared" si="3"/>
        <v>756666.66666666663</v>
      </c>
    </row>
    <row r="8" spans="2:16" ht="14.25" customHeight="1" x14ac:dyDescent="0.3">
      <c r="B8" s="4">
        <v>4</v>
      </c>
      <c r="C8" s="15" t="s">
        <v>19</v>
      </c>
      <c r="D8" s="11" t="s">
        <v>6</v>
      </c>
      <c r="E8" s="11">
        <v>60</v>
      </c>
      <c r="F8" s="16">
        <v>2430</v>
      </c>
      <c r="G8" s="12">
        <v>0.19</v>
      </c>
      <c r="H8" s="16">
        <v>570</v>
      </c>
      <c r="I8" s="16">
        <f>H8*E8</f>
        <v>34200</v>
      </c>
      <c r="J8" s="17">
        <v>3000</v>
      </c>
      <c r="K8" s="17">
        <f t="shared" si="0"/>
        <v>180000</v>
      </c>
      <c r="L8" s="52">
        <v>3000</v>
      </c>
      <c r="M8" s="62">
        <v>2900</v>
      </c>
      <c r="N8" s="71">
        <v>3150</v>
      </c>
      <c r="O8" s="78">
        <f t="shared" si="2"/>
        <v>9050</v>
      </c>
      <c r="P8" s="78">
        <f t="shared" si="3"/>
        <v>3016.6666666666665</v>
      </c>
    </row>
    <row r="9" spans="2:16" ht="18.75" customHeight="1" x14ac:dyDescent="0.3">
      <c r="B9" s="18">
        <v>5</v>
      </c>
      <c r="C9" s="19" t="s">
        <v>35</v>
      </c>
      <c r="D9" s="20" t="s">
        <v>6</v>
      </c>
      <c r="E9" s="20">
        <v>10</v>
      </c>
      <c r="F9" s="21">
        <v>6480</v>
      </c>
      <c r="G9" s="22">
        <v>0.19</v>
      </c>
      <c r="H9" s="21">
        <v>1520</v>
      </c>
      <c r="I9" s="21">
        <f>H9*E9</f>
        <v>15200</v>
      </c>
      <c r="J9" s="23">
        <v>8000</v>
      </c>
      <c r="K9" s="24">
        <f t="shared" si="0"/>
        <v>80000</v>
      </c>
      <c r="L9" s="49">
        <v>8000</v>
      </c>
      <c r="M9" s="59">
        <v>8200</v>
      </c>
      <c r="N9" s="68">
        <v>8350</v>
      </c>
      <c r="O9" s="78">
        <f t="shared" si="2"/>
        <v>24550</v>
      </c>
      <c r="P9" s="78">
        <f t="shared" si="3"/>
        <v>8183.333333333333</v>
      </c>
    </row>
    <row r="10" spans="2:16" ht="15" customHeight="1" x14ac:dyDescent="0.3">
      <c r="B10" s="18">
        <v>6</v>
      </c>
      <c r="C10" s="19" t="s">
        <v>20</v>
      </c>
      <c r="D10" s="20" t="s">
        <v>7</v>
      </c>
      <c r="E10" s="20">
        <v>1</v>
      </c>
      <c r="F10" s="21">
        <v>72900</v>
      </c>
      <c r="G10" s="22">
        <v>0.19</v>
      </c>
      <c r="H10" s="21">
        <v>17100</v>
      </c>
      <c r="I10" s="21">
        <f t="shared" si="1"/>
        <v>17100</v>
      </c>
      <c r="J10" s="25">
        <v>90000</v>
      </c>
      <c r="K10" s="24">
        <f t="shared" si="0"/>
        <v>90000</v>
      </c>
      <c r="L10" s="53">
        <v>90000</v>
      </c>
      <c r="M10" s="63">
        <v>100000</v>
      </c>
      <c r="N10" s="72">
        <v>98000</v>
      </c>
      <c r="O10" s="78">
        <f t="shared" si="2"/>
        <v>288000</v>
      </c>
      <c r="P10" s="78">
        <f t="shared" si="3"/>
        <v>96000</v>
      </c>
    </row>
    <row r="11" spans="2:16" ht="27.75" customHeight="1" x14ac:dyDescent="0.3">
      <c r="B11" s="18">
        <v>7</v>
      </c>
      <c r="C11" s="37" t="s">
        <v>21</v>
      </c>
      <c r="D11" s="5" t="s">
        <v>7</v>
      </c>
      <c r="E11" s="5">
        <v>1</v>
      </c>
      <c r="F11" s="6">
        <v>538650</v>
      </c>
      <c r="G11" s="38">
        <v>0.19</v>
      </c>
      <c r="H11" s="6">
        <v>126350</v>
      </c>
      <c r="I11" s="6">
        <f>H11*E11</f>
        <v>126350</v>
      </c>
      <c r="J11" s="6">
        <v>665000</v>
      </c>
      <c r="K11" s="39">
        <f>J11*E11</f>
        <v>665000</v>
      </c>
      <c r="L11" s="51">
        <v>665000</v>
      </c>
      <c r="M11" s="61">
        <v>690000</v>
      </c>
      <c r="N11" s="70">
        <v>700000</v>
      </c>
      <c r="O11" s="78">
        <f t="shared" si="2"/>
        <v>2055000</v>
      </c>
      <c r="P11" s="78">
        <f t="shared" si="3"/>
        <v>685000</v>
      </c>
    </row>
    <row r="12" spans="2:16" ht="27.75" customHeight="1" x14ac:dyDescent="0.3">
      <c r="B12" s="18">
        <v>8</v>
      </c>
      <c r="C12" s="37" t="s">
        <v>26</v>
      </c>
      <c r="D12" s="5" t="s">
        <v>7</v>
      </c>
      <c r="E12" s="5">
        <v>1</v>
      </c>
      <c r="F12" s="6">
        <v>862650</v>
      </c>
      <c r="G12" s="38">
        <v>0.19</v>
      </c>
      <c r="H12" s="6">
        <v>202350</v>
      </c>
      <c r="I12" s="6">
        <f>H12*E12</f>
        <v>202350</v>
      </c>
      <c r="J12" s="6">
        <v>1065000</v>
      </c>
      <c r="K12" s="39">
        <f>J12*E12</f>
        <v>1065000</v>
      </c>
      <c r="L12" s="51">
        <v>1065000</v>
      </c>
      <c r="M12" s="61">
        <v>1040000</v>
      </c>
      <c r="N12" s="70">
        <v>1200000</v>
      </c>
      <c r="O12" s="78">
        <f t="shared" si="2"/>
        <v>3305000</v>
      </c>
      <c r="P12" s="78">
        <f t="shared" si="3"/>
        <v>1101666.6666666667</v>
      </c>
    </row>
    <row r="13" spans="2:16" ht="37.5" customHeight="1" x14ac:dyDescent="0.3">
      <c r="B13" s="18">
        <v>9</v>
      </c>
      <c r="C13" s="37" t="s">
        <v>24</v>
      </c>
      <c r="D13" s="5" t="s">
        <v>7</v>
      </c>
      <c r="E13" s="5">
        <v>1</v>
      </c>
      <c r="F13" s="41">
        <v>1215000</v>
      </c>
      <c r="G13" s="42">
        <v>0.19</v>
      </c>
      <c r="H13" s="41">
        <v>285000</v>
      </c>
      <c r="I13" s="41">
        <f t="shared" ref="I13" si="4">H13*E13</f>
        <v>285000</v>
      </c>
      <c r="J13" s="43">
        <v>1500000</v>
      </c>
      <c r="K13" s="44">
        <f>J13*E13</f>
        <v>1500000</v>
      </c>
      <c r="L13" s="54">
        <v>1500000</v>
      </c>
      <c r="M13" s="64">
        <v>1600000</v>
      </c>
      <c r="N13" s="73">
        <v>1560000</v>
      </c>
      <c r="O13" s="78">
        <f t="shared" si="2"/>
        <v>4660000</v>
      </c>
      <c r="P13" s="78">
        <f t="shared" si="3"/>
        <v>1553333.3333333333</v>
      </c>
    </row>
    <row r="14" spans="2:16" ht="15" customHeight="1" x14ac:dyDescent="0.3">
      <c r="B14" s="84" t="s">
        <v>23</v>
      </c>
      <c r="C14" s="85"/>
      <c r="D14" s="85"/>
      <c r="E14" s="85"/>
      <c r="F14" s="85"/>
      <c r="G14" s="85"/>
      <c r="H14" s="85"/>
      <c r="I14" s="85"/>
      <c r="J14" s="85"/>
      <c r="K14" s="86"/>
      <c r="L14" s="55"/>
      <c r="M14" s="58"/>
      <c r="N14" s="67"/>
      <c r="O14" s="78">
        <f t="shared" si="2"/>
        <v>0</v>
      </c>
      <c r="P14" s="78">
        <f t="shared" si="3"/>
        <v>0</v>
      </c>
    </row>
    <row r="15" spans="2:16" ht="87" customHeight="1" x14ac:dyDescent="0.3">
      <c r="B15" s="26">
        <v>10</v>
      </c>
      <c r="C15" s="27" t="s">
        <v>32</v>
      </c>
      <c r="D15" s="28" t="s">
        <v>22</v>
      </c>
      <c r="E15" s="29">
        <v>4</v>
      </c>
      <c r="F15" s="30">
        <v>1724085</v>
      </c>
      <c r="G15" s="40">
        <v>0.19</v>
      </c>
      <c r="H15" s="30">
        <v>404415</v>
      </c>
      <c r="I15" s="30">
        <f>H15*E15</f>
        <v>1617660</v>
      </c>
      <c r="J15" s="31">
        <v>2128500</v>
      </c>
      <c r="K15" s="32">
        <f>J15*E15</f>
        <v>8514000</v>
      </c>
      <c r="L15" s="56">
        <v>2300000</v>
      </c>
      <c r="M15" s="65">
        <v>2700000</v>
      </c>
      <c r="N15" s="77">
        <v>2265000</v>
      </c>
      <c r="O15" s="78">
        <f>N15+M15+L15</f>
        <v>7265000</v>
      </c>
      <c r="P15" s="78">
        <f t="shared" si="3"/>
        <v>2421666.6666666665</v>
      </c>
    </row>
    <row r="16" spans="2:16" ht="79.5" customHeight="1" x14ac:dyDescent="0.3">
      <c r="B16" s="26">
        <v>11</v>
      </c>
      <c r="C16" s="27" t="s">
        <v>33</v>
      </c>
      <c r="D16" s="28" t="s">
        <v>22</v>
      </c>
      <c r="E16" s="29">
        <v>3</v>
      </c>
      <c r="F16" s="30">
        <v>1724085</v>
      </c>
      <c r="G16" s="40">
        <v>0.19</v>
      </c>
      <c r="H16" s="30">
        <v>404415</v>
      </c>
      <c r="I16" s="30">
        <f t="shared" ref="I16:I17" si="5">H16*E16</f>
        <v>1213245</v>
      </c>
      <c r="J16" s="31">
        <v>2128500</v>
      </c>
      <c r="K16" s="35">
        <f>J16*E16</f>
        <v>6385500</v>
      </c>
      <c r="L16" s="56">
        <v>2300000</v>
      </c>
      <c r="M16" s="65">
        <v>2700000</v>
      </c>
      <c r="N16" s="77">
        <v>2265000</v>
      </c>
      <c r="O16" s="78">
        <f t="shared" ref="O16:O17" si="6">N16+M16+L16</f>
        <v>7265000</v>
      </c>
      <c r="P16" s="78">
        <f t="shared" si="3"/>
        <v>2421666.6666666665</v>
      </c>
    </row>
    <row r="17" spans="1:22" ht="84" customHeight="1" x14ac:dyDescent="0.3">
      <c r="B17" s="26">
        <v>12</v>
      </c>
      <c r="C17" s="27" t="s">
        <v>36</v>
      </c>
      <c r="D17" s="28" t="s">
        <v>22</v>
      </c>
      <c r="E17" s="29">
        <v>3</v>
      </c>
      <c r="F17" s="30">
        <v>1724085</v>
      </c>
      <c r="G17" s="40">
        <v>0.19</v>
      </c>
      <c r="H17" s="30">
        <v>404415</v>
      </c>
      <c r="I17" s="30">
        <f t="shared" si="5"/>
        <v>1213245</v>
      </c>
      <c r="J17" s="31">
        <v>2128500</v>
      </c>
      <c r="K17" s="35">
        <f>J17*E17</f>
        <v>6385500</v>
      </c>
      <c r="L17" s="56">
        <v>2300000</v>
      </c>
      <c r="M17" s="65">
        <v>2700000</v>
      </c>
      <c r="N17" s="74">
        <v>2265000</v>
      </c>
      <c r="O17" s="78">
        <f t="shared" si="6"/>
        <v>7265000</v>
      </c>
      <c r="P17" s="78">
        <f t="shared" si="3"/>
        <v>2421666.6666666665</v>
      </c>
    </row>
    <row r="18" spans="1:22" ht="28.5" customHeight="1" x14ac:dyDescent="0.3">
      <c r="B18" s="87" t="s">
        <v>14</v>
      </c>
      <c r="C18" s="88"/>
      <c r="D18" s="88"/>
      <c r="E18" s="88"/>
      <c r="F18" s="88"/>
      <c r="G18" s="88"/>
      <c r="H18" s="88"/>
      <c r="I18" s="88"/>
      <c r="J18" s="89"/>
      <c r="K18" s="33">
        <f>K20-K19</f>
        <v>22795900</v>
      </c>
      <c r="N18" s="75"/>
      <c r="O18" s="76"/>
      <c r="P18" s="76"/>
      <c r="Q18" s="75"/>
      <c r="R18" s="75"/>
      <c r="S18" s="75"/>
      <c r="T18" s="75"/>
      <c r="U18" s="75"/>
      <c r="V18" s="75"/>
    </row>
    <row r="19" spans="1:22" ht="22.5" customHeight="1" x14ac:dyDescent="0.3">
      <c r="B19" s="90" t="s">
        <v>16</v>
      </c>
      <c r="C19" s="90"/>
      <c r="D19" s="90"/>
      <c r="E19" s="90"/>
      <c r="F19" s="90"/>
      <c r="G19" s="90"/>
      <c r="H19" s="90"/>
      <c r="I19" s="90"/>
      <c r="J19" s="90"/>
      <c r="K19" s="34">
        <f>I17+I16+I15+I13+I12+I11+I10+I9+I8+I7+I5</f>
        <v>5204100</v>
      </c>
      <c r="N19" s="75"/>
      <c r="O19" s="76"/>
      <c r="P19" s="76"/>
      <c r="Q19" s="76"/>
      <c r="R19" s="75"/>
      <c r="S19" s="75"/>
      <c r="T19" s="75"/>
      <c r="U19" s="75"/>
      <c r="V19" s="75"/>
    </row>
    <row r="20" spans="1:22" ht="29.25" customHeight="1" thickBot="1" x14ac:dyDescent="0.35">
      <c r="B20" s="100" t="s">
        <v>4</v>
      </c>
      <c r="C20" s="100"/>
      <c r="D20" s="100"/>
      <c r="E20" s="100"/>
      <c r="F20" s="100"/>
      <c r="G20" s="100"/>
      <c r="H20" s="100"/>
      <c r="I20" s="100"/>
      <c r="J20" s="100"/>
      <c r="K20" s="101">
        <f>K5+K6+K7+K8+K9+K10+K11+K12+K13+K15+K16+K17</f>
        <v>28000000</v>
      </c>
      <c r="N20" s="75"/>
      <c r="O20" s="76"/>
      <c r="P20" s="76"/>
      <c r="Q20" s="75"/>
      <c r="R20" s="75"/>
      <c r="S20" s="75"/>
      <c r="T20" s="75"/>
      <c r="U20" s="75"/>
      <c r="V20" s="75"/>
    </row>
    <row r="21" spans="1:22" ht="70.5" customHeight="1" thickBot="1" x14ac:dyDescent="0.35">
      <c r="B21" s="102" t="s">
        <v>39</v>
      </c>
      <c r="C21" s="97"/>
      <c r="D21" s="97"/>
      <c r="E21" s="97"/>
      <c r="F21" s="97"/>
      <c r="G21" s="97"/>
      <c r="H21" s="97"/>
      <c r="I21" s="97"/>
      <c r="J21" s="97"/>
      <c r="K21" s="98"/>
      <c r="N21" s="75"/>
      <c r="O21" s="75"/>
      <c r="P21" s="75"/>
      <c r="Q21" s="75"/>
      <c r="R21" s="75"/>
      <c r="S21" s="75"/>
      <c r="T21" s="75"/>
      <c r="U21" s="75"/>
      <c r="V21" s="75"/>
    </row>
    <row r="22" spans="1:22" ht="19.5" customHeight="1" thickBot="1" x14ac:dyDescent="0.35">
      <c r="A22" s="92"/>
      <c r="B22" s="93"/>
      <c r="C22" s="99" t="s">
        <v>40</v>
      </c>
      <c r="D22" s="93"/>
      <c r="E22" s="93"/>
      <c r="F22" s="93"/>
      <c r="G22" s="93"/>
      <c r="H22" s="96" t="s">
        <v>42</v>
      </c>
      <c r="I22" s="97"/>
      <c r="J22" s="97"/>
      <c r="K22" s="98"/>
      <c r="N22" s="75"/>
      <c r="O22" s="75"/>
      <c r="P22" s="75"/>
      <c r="Q22" s="75"/>
      <c r="R22" s="75"/>
      <c r="S22" s="75"/>
      <c r="T22" s="75"/>
      <c r="U22" s="75"/>
      <c r="V22" s="75"/>
    </row>
    <row r="23" spans="1:22" ht="16.5" customHeight="1" thickBot="1" x14ac:dyDescent="0.35">
      <c r="A23" s="94"/>
      <c r="B23" s="95"/>
      <c r="C23" s="99" t="s">
        <v>41</v>
      </c>
      <c r="D23" s="95"/>
      <c r="E23" s="95"/>
      <c r="F23" s="95"/>
      <c r="G23" s="95"/>
      <c r="H23" s="96" t="s">
        <v>43</v>
      </c>
      <c r="I23" s="97"/>
      <c r="J23" s="97"/>
      <c r="K23" s="98"/>
    </row>
    <row r="24" spans="1:22" x14ac:dyDescent="0.3">
      <c r="C24" s="1" t="s">
        <v>44</v>
      </c>
    </row>
  </sheetData>
  <mergeCells count="10">
    <mergeCell ref="H23:K23"/>
    <mergeCell ref="C1:K1"/>
    <mergeCell ref="B21:K21"/>
    <mergeCell ref="H22:K22"/>
    <mergeCell ref="B20:J20"/>
    <mergeCell ref="B2:K2"/>
    <mergeCell ref="B4:K4"/>
    <mergeCell ref="B14:K14"/>
    <mergeCell ref="B18:J18"/>
    <mergeCell ref="B19:J19"/>
  </mergeCells>
  <pageMargins left="0.70866141732283472" right="0.70866141732283472" top="0.74803149606299213" bottom="0.74803149606299213" header="0.31496062992125984" footer="0.31496062992125984"/>
  <pageSetup scale="90"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Estudio de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2022-07-06T15:25:38Z</dcterms:modified>
</cp:coreProperties>
</file>