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DQ2030LA\Downloads\"/>
    </mc:Choice>
  </mc:AlternateContent>
  <xr:revisionPtr revIDLastSave="0" documentId="13_ncr:1_{6F4C5DEE-650C-4E5B-9969-EB57F1D8526F}" xr6:coauthVersionLast="47" xr6:coauthVersionMax="47" xr10:uidLastSave="{00000000-0000-0000-0000-000000000000}"/>
  <bookViews>
    <workbookView xWindow="-120" yWindow="-120" windowWidth="20730" windowHeight="11040" xr2:uid="{33E5AD41-4A1D-47BC-851F-B7C6EA09B636}"/>
  </bookViews>
  <sheets>
    <sheet name="Estudio de Mercado"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5" i="8" l="1"/>
  <c r="O16" i="8"/>
  <c r="O14" i="8"/>
  <c r="P14" i="8" s="1"/>
  <c r="O5" i="8"/>
  <c r="P5" i="8" s="1"/>
  <c r="O6" i="8"/>
  <c r="P6" i="8" s="1"/>
  <c r="O7" i="8"/>
  <c r="P7" i="8" s="1"/>
  <c r="O8" i="8"/>
  <c r="P8" i="8" s="1"/>
  <c r="O9" i="8"/>
  <c r="P9" i="8" s="1"/>
  <c r="O10" i="8"/>
  <c r="P10" i="8" s="1"/>
  <c r="O11" i="8"/>
  <c r="P11" i="8" s="1"/>
  <c r="O12" i="8"/>
  <c r="P12" i="8" s="1"/>
  <c r="O13" i="8"/>
  <c r="P13" i="8" s="1"/>
  <c r="P15" i="8"/>
  <c r="P16" i="8"/>
  <c r="O4" i="8"/>
  <c r="P4" i="8" s="1"/>
  <c r="K11" i="8"/>
  <c r="I11" i="8"/>
  <c r="K5" i="8"/>
  <c r="K12" i="8"/>
  <c r="I12" i="8"/>
  <c r="K16" i="8" l="1"/>
  <c r="I16" i="8"/>
  <c r="K15" i="8"/>
  <c r="I15" i="8"/>
  <c r="K14" i="8"/>
  <c r="I14" i="8"/>
  <c r="K10" i="8"/>
  <c r="I10" i="8"/>
  <c r="K9" i="8"/>
  <c r="I9" i="8"/>
  <c r="K8" i="8"/>
  <c r="I8" i="8"/>
  <c r="K7" i="8"/>
  <c r="I7" i="8"/>
  <c r="K6" i="8"/>
  <c r="I6" i="8"/>
  <c r="I5" i="8"/>
  <c r="K4" i="8"/>
  <c r="I4" i="8"/>
  <c r="K18" i="8" l="1"/>
  <c r="K19" i="8"/>
  <c r="K17" i="8" s="1"/>
</calcChain>
</file>

<file path=xl/sharedStrings.xml><?xml version="1.0" encoding="utf-8"?>
<sst xmlns="http://schemas.openxmlformats.org/spreadsheetml/2006/main" count="47" uniqueCount="39">
  <si>
    <t>ITEM</t>
  </si>
  <si>
    <t>DETALLE</t>
  </si>
  <si>
    <t>UNIDAD</t>
  </si>
  <si>
    <t>CANTIDAD</t>
  </si>
  <si>
    <t>VALOR TOTAL</t>
  </si>
  <si>
    <t>Horas</t>
  </si>
  <si>
    <t>Unidades</t>
  </si>
  <si>
    <t>Unidad</t>
  </si>
  <si>
    <t>Global</t>
  </si>
  <si>
    <t xml:space="preserve">ALQUILER E INSTALACION: Servicio de Sonido (Equipo de Amplificación de Audio: Es un sistema de audio debidamente equilibrado en vatios,  debidamente distribuidos desde los power hacia las bocinas para lograr el máximo rendimiento posible del sistema. El Equipo de Amplificación de Audio debe ser de superior de  5000 vatios de potencia, con 4 cabinas de amplificación, 4 micrófonos inalámbricos, 2 micrófonos de cable con servicio de operación incluida, mezclador para micrófonos </t>
  </si>
  <si>
    <t>2.</t>
  </si>
  <si>
    <t>I.V.A</t>
  </si>
  <si>
    <t>VALOR ANTES DEL I.V.A</t>
  </si>
  <si>
    <t>VALOR UNITARIO CON I.V.A</t>
  </si>
  <si>
    <t>V.R            IVA</t>
  </si>
  <si>
    <t>SUB TOTAL</t>
  </si>
  <si>
    <t>VALOR TOTAL DE IVA</t>
  </si>
  <si>
    <t>VALOR DEL I.V.A</t>
  </si>
  <si>
    <t>Ambientacion del lugar (Decoracion con globos, cintas y decorativos)</t>
  </si>
  <si>
    <t xml:space="preserve">Suministro de refrigerios, el cual consiste en un producto solido y un producto liquido refrescante, productos Industrializados. </t>
  </si>
  <si>
    <t>SILLAS PLASTICAS: Alquiler de sillas tipo plástico para los asistentes.</t>
  </si>
  <si>
    <t>MESAS PLASTICAS: Alquiler de 10 mesas tipo plástico para la mesa de protocolo, incluye decoración.</t>
  </si>
  <si>
    <t>Alquiler de Carpa en Lona, (color libre) medidas minimas de 3.5 Mt, cuadrados.</t>
  </si>
  <si>
    <t>PENDO PUBLICITARIO: Diseño y elaboración de pendón elaborados en lona banner  de 2 metros de largo x 1 metro de ancho. Incluye soporte para pendón.</t>
  </si>
  <si>
    <t>Talleres</t>
  </si>
  <si>
    <t>LOGISTICA EL DESARROLLO DE TALLERES PARA EL FORTALECIMIENTO DEL DESARROLLO DE CAPACIDADES EN LAS MUJERES DE HATO COROZAL CASANARE</t>
  </si>
  <si>
    <t>Garantizar la presentación de un (1) exponente de narrativa popular (presentador o maestro de ceremonia), quien acompañará en la tarima cultural y artística durante los dias del evento.</t>
  </si>
  <si>
    <t>LOGISTICA PARA REALIZAR EL ACTO DE INAUGURACION DE LA OFICINA DE LA MUJER EN EL MUNICIPIO DE HATO COROZAL</t>
  </si>
  <si>
    <t>WYL S.A.S</t>
  </si>
  <si>
    <t>JABENE</t>
  </si>
  <si>
    <t>CONCAPROC</t>
  </si>
  <si>
    <t>SUMATORIA</t>
  </si>
  <si>
    <t>OBJETO: PRESTACION DE SERVICIOS PARA EL DESARROLLO DE ACCIONES ENCAMINADAS AL FORTALECIMIENTO DE LA POBLACION MUJER DEL MUNICIPIO DE HATO COROZAL-CASANARE</t>
  </si>
  <si>
    <t>VALOR PROMEDIO</t>
  </si>
  <si>
    <r>
      <t xml:space="preserve">VALLA PUBLICITARIA: Diseño y elaboración de valla elaborada en lona banner  </t>
    </r>
    <r>
      <rPr>
        <sz val="12"/>
        <rFont val="Arial"/>
        <family val="2"/>
      </rPr>
      <t>de 4 metros de largo X  70 Cm de ancho.</t>
    </r>
    <r>
      <rPr>
        <sz val="12"/>
        <color theme="1"/>
        <rFont val="Arial"/>
        <family val="2"/>
      </rPr>
      <t xml:space="preserve"> (Incluye soporte metalico para su fijación).</t>
    </r>
  </si>
  <si>
    <r>
      <t xml:space="preserve">Sesiones (talleres) para ralizar el desarrollo de capacidades en las tematicas de Ideas de </t>
    </r>
    <r>
      <rPr>
        <b/>
        <sz val="12"/>
        <rFont val="Arial"/>
        <family val="2"/>
      </rPr>
      <t>Tematica</t>
    </r>
    <r>
      <rPr>
        <sz val="12"/>
        <rFont val="Arial"/>
        <family val="2"/>
      </rPr>
      <t xml:space="preserve"> </t>
    </r>
    <r>
      <rPr>
        <b/>
        <sz val="12"/>
        <rFont val="Arial"/>
        <family val="2"/>
      </rPr>
      <t>(1)</t>
    </r>
    <r>
      <rPr>
        <sz val="12"/>
        <rFont val="Arial"/>
        <family val="2"/>
      </rPr>
      <t xml:space="preserve"> </t>
    </r>
    <r>
      <rPr>
        <b/>
        <sz val="12"/>
        <rFont val="Arial"/>
        <family val="2"/>
      </rPr>
      <t xml:space="preserve">Empredimiento y los beneficios del trabajo asociativo, Tematica (2)  Ideas manejo responsable de las finanzas </t>
    </r>
    <r>
      <rPr>
        <sz val="12"/>
        <rFont val="Arial"/>
        <family val="2"/>
      </rPr>
      <t>en las mujeres. (Incluye; zona de hidratacion, cafeteria, Refriegerios (alimento solido: Sandwich o Pastel de pollo o carne, con bedida en empaque industrizalido), ayudas audiovisuales.(Dirigido por profesional en Administración de empresas, con experiencia minima de (05) años), por espacio de 5 horas cada uno, para 20 mujeres. (Certificado de Asistencia).</t>
    </r>
  </si>
  <si>
    <r>
      <t xml:space="preserve">Sesiones (talleres) para ralizar el desarrollo de capacidades en las tematicas de </t>
    </r>
    <r>
      <rPr>
        <b/>
        <sz val="12"/>
        <rFont val="Arial"/>
        <family val="2"/>
      </rPr>
      <t>Ideas manejo responsable de las finanzas</t>
    </r>
    <r>
      <rPr>
        <sz val="12"/>
        <rFont val="Arial"/>
        <family val="2"/>
      </rPr>
      <t xml:space="preserve"> en las mujeres de Hato Corozal.(Incluye; zona de hidratacion, cafeteria, Refriegerios (alimento solido: Sandwich o Pastes de pollo o carne, con bedida en empaque industrizalido), ayudas audiovisuales.(Dirigido por profesional en Administración de empresas), con experiencia minima de (05) años), por espacio de 5 horas cada uno, para 20 mujeres. (Certificado de Asistencia).</t>
    </r>
  </si>
  <si>
    <r>
      <t xml:space="preserve">Sesiones (talleres) para ralizar el desarrollo de capacidades en las tematicas de </t>
    </r>
    <r>
      <rPr>
        <b/>
        <sz val="12"/>
        <rFont val="Arial"/>
        <family val="2"/>
      </rPr>
      <t>Manejo de buenas practicas Agricolas</t>
    </r>
    <r>
      <rPr>
        <sz val="12"/>
        <rFont val="Arial"/>
        <family val="2"/>
      </rPr>
      <t xml:space="preserve"> en las mujeres de Hato Corozal.(Incluye; zona de hidratacion, cafeteria, Refriegerios (alimento solido: Sandwich o Pastes de pollo o carne, con bedida en empaque industrizalido), ayudas audiovisuales.(Dirigido por profesional en Agropecuaria, con experiencia superior a (04) años), por espacio de 5 horas cada uno, para 20 mujeres. (Certificado de Asistencia).</t>
    </r>
  </si>
  <si>
    <t>ORIGINAL FIRMADO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</si>
</sst>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164" formatCode="_-[$$-240A]* #,##0.00_-;\-[$$-240A]* #,##0.00_-;_-[$$-240A]* &quot;-&quot;??_-;_-@_-"/>
    <numFmt numFmtId="165" formatCode="_-[$$-80A]* #,##0.00_-;\-[$$-80A]* #,##0.00_-;_-[$$-80A]* &quot;-&quot;??_-;_-@_-"/>
    <numFmt numFmtId="166" formatCode="_([$$-240A]\ * #,##0_);_([$$-240A]\ * \(#,##0\);_([$$-240A]\ * &quot;-&quot;??_);_(@_)"/>
  </numFmts>
  <fonts count="9" x14ac:knownFonts="1">
    <font>
      <sz val="11"/>
      <color theme="1"/>
      <name val="Calibri"/>
      <family val="2"/>
      <scheme val="minor"/>
    </font>
    <font>
      <sz val="11"/>
      <color theme="1"/>
      <name val="Calibri"/>
      <family val="2"/>
      <scheme val="minor"/>
    </font>
    <font>
      <sz val="11"/>
      <color theme="1"/>
      <name val="Franklin Gothic Book"/>
      <family val="2"/>
    </font>
    <font>
      <b/>
      <sz val="12"/>
      <color theme="1"/>
      <name val="Arial"/>
      <family val="2"/>
    </font>
    <font>
      <sz val="12"/>
      <color theme="1"/>
      <name val="Franklin Gothic Book"/>
      <family val="2"/>
    </font>
    <font>
      <b/>
      <sz val="12"/>
      <color theme="1"/>
      <name val="Franklin Gothic Book"/>
      <family val="2"/>
    </font>
    <font>
      <b/>
      <sz val="12"/>
      <name val="Arial"/>
      <family val="2"/>
    </font>
    <font>
      <sz val="12"/>
      <color theme="1"/>
      <name val="Arial"/>
      <family val="2"/>
    </font>
    <font>
      <sz val="12"/>
      <name val="Arial"/>
      <family val="2"/>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2" fillId="0" borderId="0" xfId="0" applyFont="1"/>
    <xf numFmtId="0" fontId="2" fillId="0" borderId="0" xfId="0" applyFont="1" applyBorder="1"/>
    <xf numFmtId="44" fontId="2" fillId="0" borderId="0" xfId="0" applyNumberFormat="1" applyFont="1" applyBorder="1" applyAlignment="1">
      <alignment vertical="center"/>
    </xf>
    <xf numFmtId="0" fontId="4" fillId="0" borderId="0" xfId="0" applyFont="1"/>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5" borderId="0" xfId="0" applyFont="1" applyFill="1"/>
    <xf numFmtId="0" fontId="4" fillId="3" borderId="1" xfId="0" applyFont="1" applyFill="1" applyBorder="1"/>
    <xf numFmtId="0" fontId="4" fillId="6" borderId="1" xfId="0" applyFont="1" applyFill="1" applyBorder="1"/>
    <xf numFmtId="0" fontId="4" fillId="0" borderId="1" xfId="0" applyFont="1" applyBorder="1"/>
    <xf numFmtId="0" fontId="3" fillId="0" borderId="1" xfId="0" applyFont="1" applyBorder="1" applyAlignment="1">
      <alignment horizontal="center" vertical="center"/>
    </xf>
    <xf numFmtId="0" fontId="7" fillId="0" borderId="1" xfId="0" applyFont="1" applyBorder="1" applyAlignment="1">
      <alignment wrapText="1"/>
    </xf>
    <xf numFmtId="0" fontId="7" fillId="0" borderId="1" xfId="0" applyFont="1" applyBorder="1" applyAlignment="1">
      <alignment horizontal="center" vertical="center"/>
    </xf>
    <xf numFmtId="44" fontId="7" fillId="0" borderId="1" xfId="1" applyFont="1" applyBorder="1" applyAlignment="1">
      <alignment horizontal="center" vertical="center"/>
    </xf>
    <xf numFmtId="9" fontId="7" fillId="0" borderId="1" xfId="0" applyNumberFormat="1" applyFont="1" applyBorder="1" applyAlignment="1">
      <alignment horizontal="center" vertical="center"/>
    </xf>
    <xf numFmtId="44" fontId="7" fillId="0" borderId="1" xfId="1" applyFont="1" applyBorder="1" applyAlignment="1">
      <alignment vertical="center"/>
    </xf>
    <xf numFmtId="44" fontId="7" fillId="0" borderId="1" xfId="0" applyNumberFormat="1" applyFont="1" applyBorder="1" applyAlignment="1">
      <alignment vertical="center"/>
    </xf>
    <xf numFmtId="44" fontId="7" fillId="5" borderId="2" xfId="1" applyFont="1" applyFill="1" applyBorder="1" applyAlignment="1">
      <alignment vertical="center"/>
    </xf>
    <xf numFmtId="44" fontId="7" fillId="3" borderId="1" xfId="1" applyFont="1" applyFill="1" applyBorder="1" applyAlignment="1">
      <alignment vertical="center"/>
    </xf>
    <xf numFmtId="44" fontId="7" fillId="6" borderId="1" xfId="1" applyFont="1" applyFill="1" applyBorder="1" applyAlignment="1">
      <alignment vertical="center"/>
    </xf>
    <xf numFmtId="44" fontId="4" fillId="0" borderId="1" xfId="0" applyNumberFormat="1" applyFont="1" applyBorder="1" applyAlignment="1">
      <alignment vertical="center"/>
    </xf>
    <xf numFmtId="0" fontId="3" fillId="0" borderId="1" xfId="0" applyFont="1" applyFill="1" applyBorder="1" applyAlignment="1">
      <alignment horizontal="center" vertical="center"/>
    </xf>
    <xf numFmtId="0" fontId="8" fillId="0" borderId="1" xfId="0" applyFont="1" applyFill="1" applyBorder="1" applyAlignment="1">
      <alignment horizontal="justify" wrapText="1"/>
    </xf>
    <xf numFmtId="0" fontId="8" fillId="0" borderId="1" xfId="0" applyFont="1" applyFill="1" applyBorder="1" applyAlignment="1">
      <alignment horizontal="center" vertical="center"/>
    </xf>
    <xf numFmtId="166" fontId="8" fillId="0" borderId="1" xfId="1" applyNumberFormat="1" applyFont="1" applyFill="1" applyBorder="1" applyAlignment="1">
      <alignment horizontal="center" vertical="center"/>
    </xf>
    <xf numFmtId="9" fontId="8" fillId="0" borderId="1"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2" fontId="7" fillId="0" borderId="1" xfId="0" applyNumberFormat="1" applyFont="1" applyFill="1" applyBorder="1" applyAlignment="1">
      <alignment horizontal="center" vertical="center"/>
    </xf>
    <xf numFmtId="166" fontId="8" fillId="5" borderId="2" xfId="1" applyNumberFormat="1" applyFont="1" applyFill="1" applyBorder="1" applyAlignment="1">
      <alignment horizontal="center" vertical="center"/>
    </xf>
    <xf numFmtId="166" fontId="8" fillId="3" borderId="1" xfId="1" applyNumberFormat="1" applyFont="1" applyFill="1" applyBorder="1" applyAlignment="1">
      <alignment horizontal="center" vertical="center"/>
    </xf>
    <xf numFmtId="166" fontId="8" fillId="6" borderId="1" xfId="1" applyNumberFormat="1" applyFont="1" applyFill="1" applyBorder="1" applyAlignment="1">
      <alignment horizontal="center" vertical="center"/>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xf>
    <xf numFmtId="44" fontId="7" fillId="0" borderId="1" xfId="1" applyFont="1" applyFill="1" applyBorder="1" applyAlignment="1">
      <alignment horizontal="center" vertical="center"/>
    </xf>
    <xf numFmtId="9" fontId="7" fillId="0" borderId="1" xfId="3" applyFont="1" applyFill="1" applyBorder="1" applyAlignment="1">
      <alignment horizontal="center" vertical="center"/>
    </xf>
    <xf numFmtId="165" fontId="7" fillId="0" borderId="1" xfId="1" applyNumberFormat="1" applyFont="1" applyFill="1" applyBorder="1" applyAlignment="1">
      <alignment horizontal="center" vertical="center"/>
    </xf>
    <xf numFmtId="44" fontId="7" fillId="5" borderId="2" xfId="1" applyFont="1" applyFill="1" applyBorder="1" applyAlignment="1">
      <alignment horizontal="center" vertical="center"/>
    </xf>
    <xf numFmtId="44" fontId="7" fillId="3" borderId="1" xfId="1" applyFont="1" applyFill="1" applyBorder="1" applyAlignment="1">
      <alignment horizontal="center" vertical="center"/>
    </xf>
    <xf numFmtId="44" fontId="7" fillId="6" borderId="1" xfId="1" applyFont="1" applyFill="1" applyBorder="1" applyAlignment="1">
      <alignment horizontal="center" vertical="center"/>
    </xf>
    <xf numFmtId="0" fontId="8" fillId="0" borderId="1" xfId="0" applyFont="1" applyFill="1" applyBorder="1" applyAlignment="1">
      <alignment horizontal="justify" vertical="center" wrapText="1"/>
    </xf>
    <xf numFmtId="44" fontId="8" fillId="0" borderId="1" xfId="1" applyFont="1" applyFill="1" applyBorder="1" applyAlignment="1">
      <alignment horizontal="center" vertical="center"/>
    </xf>
    <xf numFmtId="165" fontId="8" fillId="0" borderId="1" xfId="1" applyNumberFormat="1" applyFont="1" applyFill="1" applyBorder="1" applyAlignment="1">
      <alignment horizontal="center" vertical="center"/>
    </xf>
    <xf numFmtId="165" fontId="8" fillId="5" borderId="2" xfId="1" applyNumberFormat="1" applyFont="1" applyFill="1" applyBorder="1" applyAlignment="1">
      <alignment horizontal="center" vertical="center"/>
    </xf>
    <xf numFmtId="165" fontId="8" fillId="3" borderId="1" xfId="1" applyNumberFormat="1" applyFont="1" applyFill="1" applyBorder="1" applyAlignment="1">
      <alignment horizontal="center" vertical="center"/>
    </xf>
    <xf numFmtId="165" fontId="8" fillId="6" borderId="1" xfId="1" applyNumberFormat="1" applyFont="1" applyFill="1" applyBorder="1" applyAlignment="1">
      <alignment horizontal="center" vertical="center"/>
    </xf>
    <xf numFmtId="44" fontId="7" fillId="0" borderId="1" xfId="1" applyFont="1" applyBorder="1" applyAlignment="1">
      <alignment horizontal="right" vertical="center"/>
    </xf>
    <xf numFmtId="44" fontId="7" fillId="5" borderId="2" xfId="1" applyFont="1" applyFill="1" applyBorder="1" applyAlignment="1">
      <alignment horizontal="right" vertical="center"/>
    </xf>
    <xf numFmtId="44" fontId="7" fillId="3" borderId="1" xfId="1" applyFont="1" applyFill="1" applyBorder="1" applyAlignment="1">
      <alignment horizontal="right" vertical="center"/>
    </xf>
    <xf numFmtId="44" fontId="7" fillId="6" borderId="1" xfId="1" applyFont="1" applyFill="1" applyBorder="1" applyAlignment="1">
      <alignment horizontal="right" vertical="center"/>
    </xf>
    <xf numFmtId="0" fontId="7" fillId="0" borderId="1" xfId="0" applyFont="1" applyFill="1" applyBorder="1" applyAlignment="1">
      <alignment wrapText="1"/>
    </xf>
    <xf numFmtId="9" fontId="7" fillId="0" borderId="1" xfId="0" applyNumberFormat="1" applyFont="1" applyFill="1" applyBorder="1" applyAlignment="1">
      <alignment horizontal="center" vertical="center"/>
    </xf>
    <xf numFmtId="44" fontId="7" fillId="0" borderId="3" xfId="0" applyNumberFormat="1" applyFont="1" applyFill="1" applyBorder="1" applyAlignment="1">
      <alignment vertical="center"/>
    </xf>
    <xf numFmtId="44" fontId="4" fillId="0" borderId="1" xfId="1" applyFont="1" applyBorder="1" applyAlignment="1">
      <alignment horizontal="center" vertical="center"/>
    </xf>
    <xf numFmtId="9" fontId="4" fillId="0" borderId="1" xfId="0" applyNumberFormat="1" applyFont="1" applyBorder="1" applyAlignment="1">
      <alignment horizontal="center" vertical="center"/>
    </xf>
    <xf numFmtId="44" fontId="4" fillId="0" borderId="1" xfId="1" applyFont="1" applyBorder="1" applyAlignment="1">
      <alignment horizontal="right" vertical="center"/>
    </xf>
    <xf numFmtId="44" fontId="4" fillId="5" borderId="2" xfId="1" applyFont="1" applyFill="1" applyBorder="1" applyAlignment="1">
      <alignment horizontal="right" vertical="center"/>
    </xf>
    <xf numFmtId="44" fontId="4" fillId="3" borderId="1" xfId="1" applyFont="1" applyFill="1" applyBorder="1" applyAlignment="1">
      <alignment horizontal="right" vertical="center"/>
    </xf>
    <xf numFmtId="44" fontId="4" fillId="6" borderId="1" xfId="1" applyFont="1" applyFill="1" applyBorder="1" applyAlignment="1">
      <alignment horizontal="right" vertical="center"/>
    </xf>
    <xf numFmtId="0" fontId="4" fillId="5" borderId="2" xfId="0" applyFont="1" applyFill="1" applyBorder="1"/>
    <xf numFmtId="0" fontId="6"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44" fontId="8" fillId="0" borderId="1" xfId="1" applyFont="1" applyBorder="1" applyAlignment="1">
      <alignment horizontal="center" vertical="center" wrapText="1"/>
    </xf>
    <xf numFmtId="9" fontId="8" fillId="0" borderId="1" xfId="0" applyNumberFormat="1" applyFont="1" applyFill="1" applyBorder="1" applyAlignment="1">
      <alignment horizontal="center" vertical="center" wrapText="1"/>
    </xf>
    <xf numFmtId="164" fontId="8" fillId="0" borderId="1" xfId="2" applyNumberFormat="1" applyFont="1" applyFill="1" applyBorder="1" applyAlignment="1">
      <alignment horizontal="right" vertical="center" wrapText="1"/>
    </xf>
    <xf numFmtId="164" fontId="8" fillId="0" borderId="1" xfId="0" applyNumberFormat="1" applyFont="1" applyBorder="1" applyAlignment="1">
      <alignment horizontal="left" vertical="center" wrapText="1"/>
    </xf>
    <xf numFmtId="164" fontId="8" fillId="5" borderId="2" xfId="2" applyNumberFormat="1" applyFont="1" applyFill="1" applyBorder="1" applyAlignment="1">
      <alignment horizontal="right" vertical="center" wrapText="1"/>
    </xf>
    <xf numFmtId="164" fontId="8" fillId="3" borderId="1" xfId="2" applyNumberFormat="1" applyFont="1" applyFill="1" applyBorder="1" applyAlignment="1">
      <alignment horizontal="right" vertical="center" wrapText="1"/>
    </xf>
    <xf numFmtId="164" fontId="8" fillId="6" borderId="2" xfId="2" applyNumberFormat="1" applyFont="1" applyFill="1" applyBorder="1" applyAlignment="1">
      <alignment horizontal="right" vertical="center" wrapText="1"/>
    </xf>
    <xf numFmtId="44" fontId="7" fillId="0" borderId="3" xfId="0" applyNumberFormat="1" applyFont="1" applyBorder="1" applyAlignment="1">
      <alignment vertical="center"/>
    </xf>
    <xf numFmtId="164" fontId="8" fillId="6" borderId="1" xfId="2" applyNumberFormat="1" applyFont="1" applyFill="1" applyBorder="1" applyAlignment="1">
      <alignment horizontal="right" vertical="center" wrapText="1"/>
    </xf>
    <xf numFmtId="44" fontId="3" fillId="0" borderId="1" xfId="0" applyNumberFormat="1" applyFont="1" applyBorder="1"/>
    <xf numFmtId="0" fontId="4" fillId="0" borderId="0" xfId="0" applyFont="1" applyBorder="1"/>
    <xf numFmtId="44" fontId="4" fillId="0" borderId="0" xfId="0" applyNumberFormat="1" applyFont="1" applyBorder="1" applyAlignment="1">
      <alignment vertical="center"/>
    </xf>
    <xf numFmtId="164" fontId="3" fillId="0" borderId="1" xfId="0" applyNumberFormat="1" applyFont="1" applyBorder="1"/>
    <xf numFmtId="44" fontId="3" fillId="2" borderId="1" xfId="0" applyNumberFormat="1" applyFont="1" applyFill="1" applyBorder="1"/>
    <xf numFmtId="0" fontId="3" fillId="2" borderId="1" xfId="0" applyFont="1" applyFill="1" applyBorder="1" applyAlignment="1">
      <alignment horizontal="left"/>
    </xf>
    <xf numFmtId="0" fontId="3" fillId="4"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2" xfId="0" applyFont="1" applyBorder="1" applyAlignment="1">
      <alignment horizontal="left"/>
    </xf>
    <xf numFmtId="0" fontId="3" fillId="0" borderId="4" xfId="0" applyFont="1" applyBorder="1" applyAlignment="1">
      <alignment horizontal="left"/>
    </xf>
    <xf numFmtId="0" fontId="3" fillId="0" borderId="3" xfId="0" applyFont="1" applyBorder="1" applyAlignment="1">
      <alignment horizontal="left"/>
    </xf>
    <xf numFmtId="0" fontId="3" fillId="0" borderId="1" xfId="0" applyFont="1" applyBorder="1" applyAlignment="1">
      <alignment horizontal="left"/>
    </xf>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57080-F411-418F-A3B7-F3AB282BCDA4}">
  <sheetPr>
    <tabColor theme="5" tint="-0.249977111117893"/>
  </sheetPr>
  <dimension ref="B1:V21"/>
  <sheetViews>
    <sheetView tabSelected="1" zoomScale="80" zoomScaleNormal="80" workbookViewId="0">
      <selection activeCell="E22" sqref="E22"/>
    </sheetView>
  </sheetViews>
  <sheetFormatPr baseColWidth="10" defaultColWidth="11.140625" defaultRowHeight="15.75" x14ac:dyDescent="0.3"/>
  <cols>
    <col min="1" max="1" width="1.85546875" style="1" customWidth="1"/>
    <col min="2" max="2" width="5.28515625" style="1" customWidth="1"/>
    <col min="3" max="3" width="65.140625" style="1" customWidth="1"/>
    <col min="4" max="4" width="8.7109375" style="1" customWidth="1"/>
    <col min="5" max="5" width="9.42578125" style="1" customWidth="1"/>
    <col min="6" max="6" width="20.140625" style="1" customWidth="1"/>
    <col min="7" max="7" width="8.5703125" style="1" customWidth="1"/>
    <col min="8" max="8" width="16.7109375" style="1" customWidth="1"/>
    <col min="9" max="9" width="19.85546875" style="1" customWidth="1"/>
    <col min="10" max="10" width="17.5703125" style="1" customWidth="1"/>
    <col min="11" max="11" width="20.140625" style="1" customWidth="1"/>
    <col min="12" max="12" width="17.140625" style="1" customWidth="1"/>
    <col min="13" max="13" width="18.85546875" style="1" customWidth="1"/>
    <col min="14" max="14" width="20.28515625" style="1" customWidth="1"/>
    <col min="15" max="15" width="17.28515625" style="1" customWidth="1"/>
    <col min="16" max="16" width="18" style="1" customWidth="1"/>
    <col min="17" max="16384" width="11.140625" style="1"/>
  </cols>
  <sheetData>
    <row r="1" spans="2:16" ht="36" customHeight="1" x14ac:dyDescent="0.3">
      <c r="B1" s="84" t="s">
        <v>32</v>
      </c>
      <c r="C1" s="84"/>
      <c r="D1" s="84"/>
      <c r="E1" s="84"/>
      <c r="F1" s="84"/>
      <c r="G1" s="84"/>
      <c r="H1" s="84"/>
      <c r="I1" s="84"/>
      <c r="J1" s="84"/>
      <c r="K1" s="84"/>
      <c r="L1" s="4"/>
      <c r="M1" s="4"/>
      <c r="N1" s="4"/>
      <c r="O1" s="4"/>
      <c r="P1" s="4"/>
    </row>
    <row r="2" spans="2:16" ht="46.5" customHeight="1" x14ac:dyDescent="0.3">
      <c r="B2" s="5" t="s">
        <v>0</v>
      </c>
      <c r="C2" s="5" t="s">
        <v>1</v>
      </c>
      <c r="D2" s="5" t="s">
        <v>2</v>
      </c>
      <c r="E2" s="5" t="s">
        <v>3</v>
      </c>
      <c r="F2" s="5" t="s">
        <v>12</v>
      </c>
      <c r="G2" s="5" t="s">
        <v>11</v>
      </c>
      <c r="H2" s="5" t="s">
        <v>14</v>
      </c>
      <c r="I2" s="5" t="s">
        <v>16</v>
      </c>
      <c r="J2" s="6" t="s">
        <v>13</v>
      </c>
      <c r="K2" s="6" t="s">
        <v>4</v>
      </c>
      <c r="L2" s="7" t="s">
        <v>28</v>
      </c>
      <c r="M2" s="8" t="s">
        <v>29</v>
      </c>
      <c r="N2" s="9" t="s">
        <v>30</v>
      </c>
      <c r="O2" s="10" t="s">
        <v>31</v>
      </c>
      <c r="P2" s="11" t="s">
        <v>33</v>
      </c>
    </row>
    <row r="3" spans="2:16" ht="24.75" customHeight="1" x14ac:dyDescent="0.3">
      <c r="B3" s="85" t="s">
        <v>27</v>
      </c>
      <c r="C3" s="86"/>
      <c r="D3" s="86"/>
      <c r="E3" s="86"/>
      <c r="F3" s="86"/>
      <c r="G3" s="86"/>
      <c r="H3" s="86"/>
      <c r="I3" s="86"/>
      <c r="J3" s="86"/>
      <c r="K3" s="87"/>
      <c r="L3" s="12"/>
      <c r="M3" s="13"/>
      <c r="N3" s="14"/>
      <c r="O3" s="15"/>
      <c r="P3" s="15"/>
    </row>
    <row r="4" spans="2:16" ht="141" customHeight="1" x14ac:dyDescent="0.3">
      <c r="B4" s="16">
        <v>1</v>
      </c>
      <c r="C4" s="17" t="s">
        <v>9</v>
      </c>
      <c r="D4" s="18" t="s">
        <v>5</v>
      </c>
      <c r="E4" s="18">
        <v>5</v>
      </c>
      <c r="F4" s="19">
        <v>287550</v>
      </c>
      <c r="G4" s="20">
        <v>0.19</v>
      </c>
      <c r="H4" s="19">
        <v>67450</v>
      </c>
      <c r="I4" s="19">
        <f>H4*E4</f>
        <v>337250</v>
      </c>
      <c r="J4" s="21">
        <v>355000</v>
      </c>
      <c r="K4" s="22">
        <f t="shared" ref="K4:K9" si="0">J4*E4</f>
        <v>1775000</v>
      </c>
      <c r="L4" s="23">
        <v>355000</v>
      </c>
      <c r="M4" s="24">
        <v>370000</v>
      </c>
      <c r="N4" s="25">
        <v>360000</v>
      </c>
      <c r="O4" s="26">
        <f>L4+M4+N4</f>
        <v>1085000</v>
      </c>
      <c r="P4" s="26">
        <f>O4/3</f>
        <v>361666.66666666669</v>
      </c>
    </row>
    <row r="5" spans="2:16" ht="51.75" customHeight="1" x14ac:dyDescent="0.3">
      <c r="B5" s="27" t="s">
        <v>10</v>
      </c>
      <c r="C5" s="28" t="s">
        <v>19</v>
      </c>
      <c r="D5" s="29" t="s">
        <v>7</v>
      </c>
      <c r="E5" s="29">
        <v>100</v>
      </c>
      <c r="F5" s="30">
        <v>6100</v>
      </c>
      <c r="G5" s="31">
        <v>0</v>
      </c>
      <c r="H5" s="32">
        <v>0</v>
      </c>
      <c r="I5" s="33">
        <f t="shared" ref="I5:I9" si="1">H5*E5</f>
        <v>0</v>
      </c>
      <c r="J5" s="30">
        <v>6100</v>
      </c>
      <c r="K5" s="30">
        <f>J5*E5</f>
        <v>610000</v>
      </c>
      <c r="L5" s="34">
        <v>5990</v>
      </c>
      <c r="M5" s="35">
        <v>6400</v>
      </c>
      <c r="N5" s="36">
        <v>6100</v>
      </c>
      <c r="O5" s="26">
        <f t="shared" ref="O5:O13" si="2">L5+M5+N5</f>
        <v>18490</v>
      </c>
      <c r="P5" s="26">
        <f t="shared" ref="P5:P16" si="3">O5/3</f>
        <v>6163.333333333333</v>
      </c>
    </row>
    <row r="6" spans="2:16" ht="36" customHeight="1" x14ac:dyDescent="0.3">
      <c r="B6" s="27">
        <v>3</v>
      </c>
      <c r="C6" s="37" t="s">
        <v>18</v>
      </c>
      <c r="D6" s="38" t="s">
        <v>8</v>
      </c>
      <c r="E6" s="38">
        <v>1</v>
      </c>
      <c r="F6" s="39">
        <v>607500</v>
      </c>
      <c r="G6" s="40">
        <v>0.19</v>
      </c>
      <c r="H6" s="32">
        <v>142500</v>
      </c>
      <c r="I6" s="39">
        <f>H6*E6</f>
        <v>142500</v>
      </c>
      <c r="J6" s="39">
        <v>750000</v>
      </c>
      <c r="K6" s="41">
        <f t="shared" si="0"/>
        <v>750000</v>
      </c>
      <c r="L6" s="42">
        <v>750000</v>
      </c>
      <c r="M6" s="43">
        <v>740000</v>
      </c>
      <c r="N6" s="44">
        <v>780000</v>
      </c>
      <c r="O6" s="26">
        <f t="shared" si="2"/>
        <v>2270000</v>
      </c>
      <c r="P6" s="26">
        <f t="shared" si="3"/>
        <v>756666.66666666663</v>
      </c>
    </row>
    <row r="7" spans="2:16" ht="38.25" customHeight="1" x14ac:dyDescent="0.3">
      <c r="B7" s="27">
        <v>4</v>
      </c>
      <c r="C7" s="45" t="s">
        <v>20</v>
      </c>
      <c r="D7" s="29" t="s">
        <v>6</v>
      </c>
      <c r="E7" s="29">
        <v>60</v>
      </c>
      <c r="F7" s="46">
        <v>2430</v>
      </c>
      <c r="G7" s="31">
        <v>0.19</v>
      </c>
      <c r="H7" s="46">
        <v>570</v>
      </c>
      <c r="I7" s="46">
        <f>H7*E7</f>
        <v>34200</v>
      </c>
      <c r="J7" s="47">
        <v>3000</v>
      </c>
      <c r="K7" s="47">
        <f t="shared" si="0"/>
        <v>180000</v>
      </c>
      <c r="L7" s="48">
        <v>3000</v>
      </c>
      <c r="M7" s="49">
        <v>2900</v>
      </c>
      <c r="N7" s="50">
        <v>3150</v>
      </c>
      <c r="O7" s="26">
        <f t="shared" si="2"/>
        <v>9050</v>
      </c>
      <c r="P7" s="26">
        <f t="shared" si="3"/>
        <v>3016.6666666666665</v>
      </c>
    </row>
    <row r="8" spans="2:16" ht="41.25" customHeight="1" x14ac:dyDescent="0.3">
      <c r="B8" s="16">
        <v>5</v>
      </c>
      <c r="C8" s="17" t="s">
        <v>21</v>
      </c>
      <c r="D8" s="18" t="s">
        <v>6</v>
      </c>
      <c r="E8" s="18">
        <v>10</v>
      </c>
      <c r="F8" s="19">
        <v>6480</v>
      </c>
      <c r="G8" s="20">
        <v>0.19</v>
      </c>
      <c r="H8" s="19">
        <v>1520</v>
      </c>
      <c r="I8" s="19">
        <f>H8*E8</f>
        <v>15200</v>
      </c>
      <c r="J8" s="21">
        <v>8000</v>
      </c>
      <c r="K8" s="22">
        <f t="shared" si="0"/>
        <v>80000</v>
      </c>
      <c r="L8" s="23">
        <v>8000</v>
      </c>
      <c r="M8" s="24">
        <v>8200</v>
      </c>
      <c r="N8" s="25">
        <v>8350</v>
      </c>
      <c r="O8" s="26">
        <f t="shared" si="2"/>
        <v>24550</v>
      </c>
      <c r="P8" s="26">
        <f t="shared" si="3"/>
        <v>8183.333333333333</v>
      </c>
    </row>
    <row r="9" spans="2:16" ht="36" customHeight="1" x14ac:dyDescent="0.3">
      <c r="B9" s="16">
        <v>6</v>
      </c>
      <c r="C9" s="17" t="s">
        <v>22</v>
      </c>
      <c r="D9" s="18" t="s">
        <v>7</v>
      </c>
      <c r="E9" s="18">
        <v>1</v>
      </c>
      <c r="F9" s="19">
        <v>72900</v>
      </c>
      <c r="G9" s="20">
        <v>0.19</v>
      </c>
      <c r="H9" s="19">
        <v>17100</v>
      </c>
      <c r="I9" s="19">
        <f t="shared" si="1"/>
        <v>17100</v>
      </c>
      <c r="J9" s="51">
        <v>90000</v>
      </c>
      <c r="K9" s="22">
        <f t="shared" si="0"/>
        <v>90000</v>
      </c>
      <c r="L9" s="52">
        <v>90000</v>
      </c>
      <c r="M9" s="53">
        <v>100000</v>
      </c>
      <c r="N9" s="54">
        <v>98000</v>
      </c>
      <c r="O9" s="26">
        <f t="shared" si="2"/>
        <v>288000</v>
      </c>
      <c r="P9" s="26">
        <f t="shared" si="3"/>
        <v>96000</v>
      </c>
    </row>
    <row r="10" spans="2:16" ht="48.75" customHeight="1" x14ac:dyDescent="0.3">
      <c r="B10" s="16">
        <v>7</v>
      </c>
      <c r="C10" s="55" t="s">
        <v>23</v>
      </c>
      <c r="D10" s="38" t="s">
        <v>7</v>
      </c>
      <c r="E10" s="38">
        <v>1</v>
      </c>
      <c r="F10" s="39">
        <v>538650</v>
      </c>
      <c r="G10" s="56">
        <v>0.19</v>
      </c>
      <c r="H10" s="39">
        <v>126350</v>
      </c>
      <c r="I10" s="39">
        <f>H10*E10</f>
        <v>126350</v>
      </c>
      <c r="J10" s="39">
        <v>665000</v>
      </c>
      <c r="K10" s="57">
        <f>J10*E10</f>
        <v>665000</v>
      </c>
      <c r="L10" s="42">
        <v>665000</v>
      </c>
      <c r="M10" s="43">
        <v>690000</v>
      </c>
      <c r="N10" s="44">
        <v>700000</v>
      </c>
      <c r="O10" s="26">
        <f t="shared" si="2"/>
        <v>2055000</v>
      </c>
      <c r="P10" s="26">
        <f t="shared" si="3"/>
        <v>685000</v>
      </c>
    </row>
    <row r="11" spans="2:16" ht="55.5" customHeight="1" x14ac:dyDescent="0.3">
      <c r="B11" s="16">
        <v>8</v>
      </c>
      <c r="C11" s="55" t="s">
        <v>34</v>
      </c>
      <c r="D11" s="38" t="s">
        <v>7</v>
      </c>
      <c r="E11" s="38">
        <v>1</v>
      </c>
      <c r="F11" s="39">
        <v>862650</v>
      </c>
      <c r="G11" s="56">
        <v>0.19</v>
      </c>
      <c r="H11" s="39">
        <v>202350</v>
      </c>
      <c r="I11" s="39">
        <f>H11*E11</f>
        <v>202350</v>
      </c>
      <c r="J11" s="39">
        <v>1065000</v>
      </c>
      <c r="K11" s="57">
        <f>J11*E11</f>
        <v>1065000</v>
      </c>
      <c r="L11" s="42">
        <v>1065000</v>
      </c>
      <c r="M11" s="43">
        <v>1040000</v>
      </c>
      <c r="N11" s="44">
        <v>1200000</v>
      </c>
      <c r="O11" s="26">
        <f t="shared" si="2"/>
        <v>3305000</v>
      </c>
      <c r="P11" s="26">
        <f t="shared" si="3"/>
        <v>1101666.6666666667</v>
      </c>
    </row>
    <row r="12" spans="2:16" ht="62.25" customHeight="1" x14ac:dyDescent="0.3">
      <c r="B12" s="16">
        <v>9</v>
      </c>
      <c r="C12" s="55" t="s">
        <v>26</v>
      </c>
      <c r="D12" s="38" t="s">
        <v>7</v>
      </c>
      <c r="E12" s="38">
        <v>1</v>
      </c>
      <c r="F12" s="58">
        <v>1215000</v>
      </c>
      <c r="G12" s="59">
        <v>0.19</v>
      </c>
      <c r="H12" s="58">
        <v>285000</v>
      </c>
      <c r="I12" s="58">
        <f t="shared" ref="I12" si="4">H12*E12</f>
        <v>285000</v>
      </c>
      <c r="J12" s="60">
        <v>1500000</v>
      </c>
      <c r="K12" s="26">
        <f>J12*E12</f>
        <v>1500000</v>
      </c>
      <c r="L12" s="61">
        <v>1500000</v>
      </c>
      <c r="M12" s="62">
        <v>1600000</v>
      </c>
      <c r="N12" s="63">
        <v>1560000</v>
      </c>
      <c r="O12" s="26">
        <f t="shared" si="2"/>
        <v>4660000</v>
      </c>
      <c r="P12" s="26">
        <f t="shared" si="3"/>
        <v>1553333.3333333333</v>
      </c>
    </row>
    <row r="13" spans="2:16" ht="15" customHeight="1" x14ac:dyDescent="0.3">
      <c r="B13" s="88" t="s">
        <v>25</v>
      </c>
      <c r="C13" s="89"/>
      <c r="D13" s="89"/>
      <c r="E13" s="89"/>
      <c r="F13" s="89"/>
      <c r="G13" s="89"/>
      <c r="H13" s="89"/>
      <c r="I13" s="89"/>
      <c r="J13" s="89"/>
      <c r="K13" s="90"/>
      <c r="L13" s="64"/>
      <c r="M13" s="13"/>
      <c r="N13" s="14"/>
      <c r="O13" s="26">
        <f t="shared" si="2"/>
        <v>0</v>
      </c>
      <c r="P13" s="26">
        <f t="shared" si="3"/>
        <v>0</v>
      </c>
    </row>
    <row r="14" spans="2:16" ht="159.75" customHeight="1" x14ac:dyDescent="0.3">
      <c r="B14" s="65">
        <v>10</v>
      </c>
      <c r="C14" s="66" t="s">
        <v>35</v>
      </c>
      <c r="D14" s="67" t="s">
        <v>24</v>
      </c>
      <c r="E14" s="68">
        <v>4</v>
      </c>
      <c r="F14" s="69">
        <v>1724085</v>
      </c>
      <c r="G14" s="70">
        <v>0.19</v>
      </c>
      <c r="H14" s="69">
        <v>404415</v>
      </c>
      <c r="I14" s="69">
        <f>H14*E14</f>
        <v>1617660</v>
      </c>
      <c r="J14" s="71">
        <v>2128500</v>
      </c>
      <c r="K14" s="72">
        <f>J14*E14</f>
        <v>8514000</v>
      </c>
      <c r="L14" s="73">
        <v>2300000</v>
      </c>
      <c r="M14" s="74">
        <v>2700000</v>
      </c>
      <c r="N14" s="75">
        <v>2265000</v>
      </c>
      <c r="O14" s="26">
        <f>N14+M14+L14</f>
        <v>7265000</v>
      </c>
      <c r="P14" s="26">
        <f t="shared" si="3"/>
        <v>2421666.6666666665</v>
      </c>
    </row>
    <row r="15" spans="2:16" ht="141" customHeight="1" x14ac:dyDescent="0.3">
      <c r="B15" s="65">
        <v>11</v>
      </c>
      <c r="C15" s="66" t="s">
        <v>36</v>
      </c>
      <c r="D15" s="67" t="s">
        <v>24</v>
      </c>
      <c r="E15" s="68">
        <v>3</v>
      </c>
      <c r="F15" s="69">
        <v>1724085</v>
      </c>
      <c r="G15" s="70">
        <v>0.19</v>
      </c>
      <c r="H15" s="69">
        <v>404415</v>
      </c>
      <c r="I15" s="69">
        <f t="shared" ref="I15:I16" si="5">H15*E15</f>
        <v>1213245</v>
      </c>
      <c r="J15" s="71">
        <v>2128500</v>
      </c>
      <c r="K15" s="76">
        <f>J15*E15</f>
        <v>6385500</v>
      </c>
      <c r="L15" s="73">
        <v>2300000</v>
      </c>
      <c r="M15" s="74">
        <v>2700000</v>
      </c>
      <c r="N15" s="75">
        <v>2265000</v>
      </c>
      <c r="O15" s="26">
        <f t="shared" ref="O15:O16" si="6">N15+M15+L15</f>
        <v>7265000</v>
      </c>
      <c r="P15" s="26">
        <f t="shared" si="3"/>
        <v>2421666.6666666665</v>
      </c>
    </row>
    <row r="16" spans="2:16" ht="141" customHeight="1" x14ac:dyDescent="0.3">
      <c r="B16" s="65">
        <v>12</v>
      </c>
      <c r="C16" s="66" t="s">
        <v>37</v>
      </c>
      <c r="D16" s="67" t="s">
        <v>24</v>
      </c>
      <c r="E16" s="68">
        <v>3</v>
      </c>
      <c r="F16" s="69">
        <v>1724085</v>
      </c>
      <c r="G16" s="70">
        <v>0.19</v>
      </c>
      <c r="H16" s="69">
        <v>404415</v>
      </c>
      <c r="I16" s="69">
        <f t="shared" si="5"/>
        <v>1213245</v>
      </c>
      <c r="J16" s="71">
        <v>2128500</v>
      </c>
      <c r="K16" s="76">
        <f>J16*E16</f>
        <v>6385500</v>
      </c>
      <c r="L16" s="73">
        <v>2300000</v>
      </c>
      <c r="M16" s="74">
        <v>2700000</v>
      </c>
      <c r="N16" s="77">
        <v>2265000</v>
      </c>
      <c r="O16" s="26">
        <f t="shared" si="6"/>
        <v>7265000</v>
      </c>
      <c r="P16" s="26">
        <f t="shared" si="3"/>
        <v>2421666.6666666665</v>
      </c>
    </row>
    <row r="17" spans="2:22" ht="24.75" customHeight="1" x14ac:dyDescent="0.3">
      <c r="B17" s="91" t="s">
        <v>15</v>
      </c>
      <c r="C17" s="92"/>
      <c r="D17" s="92"/>
      <c r="E17" s="92"/>
      <c r="F17" s="92"/>
      <c r="G17" s="92"/>
      <c r="H17" s="92"/>
      <c r="I17" s="92"/>
      <c r="J17" s="93"/>
      <c r="K17" s="78">
        <f>K19-K18</f>
        <v>22795900</v>
      </c>
      <c r="L17" s="4"/>
      <c r="M17" s="4"/>
      <c r="N17" s="79"/>
      <c r="O17" s="80"/>
      <c r="P17" s="80"/>
      <c r="Q17" s="2"/>
      <c r="R17" s="2"/>
      <c r="S17" s="2"/>
      <c r="T17" s="2"/>
      <c r="U17" s="2"/>
      <c r="V17" s="2"/>
    </row>
    <row r="18" spans="2:22" ht="24.75" customHeight="1" x14ac:dyDescent="0.3">
      <c r="B18" s="94" t="s">
        <v>17</v>
      </c>
      <c r="C18" s="94"/>
      <c r="D18" s="94"/>
      <c r="E18" s="94"/>
      <c r="F18" s="94"/>
      <c r="G18" s="94"/>
      <c r="H18" s="94"/>
      <c r="I18" s="94"/>
      <c r="J18" s="94"/>
      <c r="K18" s="81">
        <f>I16+I15+I14+I12+I11+I10+I9+I8+I7+I6+I4</f>
        <v>5204100</v>
      </c>
      <c r="L18" s="4"/>
      <c r="M18" s="4"/>
      <c r="N18" s="79"/>
      <c r="O18" s="80"/>
      <c r="P18" s="80"/>
      <c r="Q18" s="3"/>
      <c r="R18" s="2"/>
      <c r="S18" s="2"/>
      <c r="T18" s="2"/>
      <c r="U18" s="2"/>
      <c r="V18" s="2"/>
    </row>
    <row r="19" spans="2:22" ht="26.25" customHeight="1" x14ac:dyDescent="0.3">
      <c r="B19" s="83" t="s">
        <v>4</v>
      </c>
      <c r="C19" s="83"/>
      <c r="D19" s="83"/>
      <c r="E19" s="83"/>
      <c r="F19" s="83"/>
      <c r="G19" s="83"/>
      <c r="H19" s="83"/>
      <c r="I19" s="83"/>
      <c r="J19" s="83"/>
      <c r="K19" s="82">
        <f>K4+K5+K6+K7+K8+K9+K10+K11+K12+K14+K15+K16</f>
        <v>28000000</v>
      </c>
      <c r="L19" s="4"/>
      <c r="M19" s="4"/>
      <c r="N19" s="79"/>
      <c r="O19" s="80"/>
      <c r="P19" s="80"/>
      <c r="Q19" s="2"/>
      <c r="R19" s="2"/>
      <c r="S19" s="2"/>
      <c r="T19" s="2"/>
      <c r="U19" s="2"/>
      <c r="V19" s="2"/>
    </row>
    <row r="20" spans="2:22" ht="37.5" customHeight="1" x14ac:dyDescent="0.3">
      <c r="C20" s="1" t="s">
        <v>38</v>
      </c>
      <c r="N20" s="2"/>
      <c r="O20" s="2"/>
      <c r="P20" s="2"/>
      <c r="Q20" s="2"/>
      <c r="R20" s="2"/>
      <c r="S20" s="2"/>
      <c r="T20" s="2"/>
      <c r="U20" s="2"/>
      <c r="V20" s="2"/>
    </row>
    <row r="21" spans="2:22" x14ac:dyDescent="0.3">
      <c r="N21" s="2"/>
      <c r="O21" s="2"/>
      <c r="P21" s="2"/>
      <c r="Q21" s="2"/>
      <c r="R21" s="2"/>
      <c r="S21" s="2"/>
      <c r="T21" s="2"/>
      <c r="U21" s="2"/>
      <c r="V21" s="2"/>
    </row>
  </sheetData>
  <mergeCells count="6">
    <mergeCell ref="B19:J19"/>
    <mergeCell ref="B1:K1"/>
    <mergeCell ref="B3:K3"/>
    <mergeCell ref="B13:K13"/>
    <mergeCell ref="B17:J17"/>
    <mergeCell ref="B18:J18"/>
  </mergeCells>
  <pageMargins left="0.70866141732283472" right="0.70866141732283472" top="0.74803149606299213" bottom="0.74803149606299213" header="0.31496062992125984" footer="0.31496062992125984"/>
  <pageSetup scale="9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Estudio de Mercado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Salud Publica Rondón</dc:creator>
  <cp:lastModifiedBy>DQ2030LA</cp:lastModifiedBy>
  <cp:lastPrinted>2022-03-30T15:22:11Z</cp:lastPrinted>
  <dcterms:created xsi:type="dcterms:W3CDTF">2021-11-23T15:35:42Z</dcterms:created>
  <dcterms:modified xsi:type="dcterms:W3CDTF">2022-07-01T00:22:55Z</dcterms:modified>
</cp:coreProperties>
</file>