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DQ2030LA\Downloads\"/>
    </mc:Choice>
  </mc:AlternateContent>
  <xr:revisionPtr revIDLastSave="0" documentId="13_ncr:1_{78BDCCCB-86B5-4667-A92E-F28D5C7FD295}" xr6:coauthVersionLast="47" xr6:coauthVersionMax="47" xr10:uidLastSave="{00000000-0000-0000-0000-000000000000}"/>
  <bookViews>
    <workbookView xWindow="-120" yWindow="-120" windowWidth="20730" windowHeight="11040" xr2:uid="{33E5AD41-4A1D-47BC-851F-B7C6EA09B636}"/>
  </bookViews>
  <sheets>
    <sheet name="Estudio de Mercado"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8" l="1"/>
  <c r="I16" i="8"/>
  <c r="I15" i="8"/>
  <c r="I13" i="8" l="1"/>
  <c r="O16" i="8" l="1"/>
  <c r="P16" i="8" s="1"/>
  <c r="O17" i="8"/>
  <c r="P17" i="8" s="1"/>
  <c r="O15" i="8"/>
  <c r="P15" i="8" s="1"/>
  <c r="O6" i="8"/>
  <c r="P6" i="8" s="1"/>
  <c r="O7" i="8"/>
  <c r="P7" i="8" s="1"/>
  <c r="O8" i="8"/>
  <c r="P8" i="8" s="1"/>
  <c r="O9" i="8"/>
  <c r="P9" i="8" s="1"/>
  <c r="O10" i="8"/>
  <c r="P10" i="8" s="1"/>
  <c r="O11" i="8"/>
  <c r="P11" i="8" s="1"/>
  <c r="O12" i="8"/>
  <c r="P12" i="8" s="1"/>
  <c r="O13" i="8"/>
  <c r="P13" i="8" s="1"/>
  <c r="O14" i="8"/>
  <c r="P14" i="8" s="1"/>
  <c r="O5" i="8"/>
  <c r="P5" i="8" s="1"/>
  <c r="K12" i="8"/>
  <c r="I12" i="8"/>
  <c r="K6" i="8"/>
  <c r="K13" i="8"/>
  <c r="K17" i="8" l="1"/>
  <c r="K16" i="8"/>
  <c r="K15" i="8"/>
  <c r="K11" i="8"/>
  <c r="I11" i="8"/>
  <c r="K10" i="8"/>
  <c r="I10" i="8"/>
  <c r="K9" i="8"/>
  <c r="I9" i="8"/>
  <c r="K8" i="8"/>
  <c r="I8" i="8"/>
  <c r="K7" i="8"/>
  <c r="I7" i="8"/>
  <c r="I6" i="8"/>
  <c r="K5" i="8"/>
  <c r="I5" i="8"/>
  <c r="K19" i="8" l="1"/>
  <c r="K20" i="8"/>
  <c r="K18" i="8" s="1"/>
</calcChain>
</file>

<file path=xl/sharedStrings.xml><?xml version="1.0" encoding="utf-8"?>
<sst xmlns="http://schemas.openxmlformats.org/spreadsheetml/2006/main" count="52" uniqueCount="46">
  <si>
    <t>ITEM</t>
  </si>
  <si>
    <t>DETALLE</t>
  </si>
  <si>
    <t>UNIDAD</t>
  </si>
  <si>
    <t>CANTIDAD</t>
  </si>
  <si>
    <t>VALOR TOTAL</t>
  </si>
  <si>
    <t>Horas</t>
  </si>
  <si>
    <t>Unidades</t>
  </si>
  <si>
    <t>Unidad</t>
  </si>
  <si>
    <t>Global</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</si>
  <si>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</si>
  <si>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</si>
  <si>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</si>
  <si>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</si>
  <si>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</si>
  <si>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</si>
  <si>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</si>
  <si>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</si>
  <si>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</si>
  <si>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</si>
  <si>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</si>
  <si>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Alquiler de Carpa en Lona, (color libre) medidas minimas de 3.5 Mt, cuadrados.</t>
  </si>
  <si>
    <t>PENDO PUBLICITARIO: Diseño y elaboración de pendón elaborados en lona banner  de 2 metros de largo x 1 metro de ancho. Incluye soporte para pendón.</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</si>
  <si>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</si>
  <si>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</si>
  <si>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</si>
  <si>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WYL S.A.S</t>
  </si>
  <si>
    <t>JABENE</t>
  </si>
  <si>
    <t>CONCAPROC</t>
  </si>
  <si>
    <t>SUMATORIA</t>
  </si>
  <si>
    <t>VALOR PROMEDIO</t>
  </si>
  <si>
    <r>
      <t xml:space="preserve">Sesiones (talleres) para realizar el desarrollo de capacidades en las temáticas de </t>
    </r>
    <r>
      <rPr>
        <b/>
        <sz val="8"/>
        <rFont val="Arial"/>
        <family val="2"/>
      </rPr>
      <t>Emprendimiento y beneficios del trabajo asociativo (Asociatividad)</t>
    </r>
    <r>
      <rPr>
        <sz val="8"/>
        <rFont val="Arial"/>
        <family val="2"/>
      </rPr>
      <t>, en las mujeres. (Incluye; zona de hidratación, cafetería, Refrigerios (alimento solido: Sandwich o Pastel de pollo o carne, con bebida en empaque industrializado), ayudas audiovisuales. (Dirigido por profesional en Administración de empresas, con experiencia minima de (05) años), por espacio de 5 horas cada uno, para 20 mujeres. (Certificado de Asistencia).</t>
    </r>
  </si>
  <si>
    <r>
      <t xml:space="preserve">Sesiones (talleres) para realizar el desarrollo de capacidades en las temática de </t>
    </r>
    <r>
      <rPr>
        <b/>
        <sz val="8"/>
        <rFont val="Arial"/>
        <family val="2"/>
      </rPr>
      <t>manejo responsable de las finanzas en los negocios y en el hogar</t>
    </r>
    <r>
      <rPr>
        <sz val="8"/>
        <rFont val="Arial"/>
        <family val="2"/>
      </rPr>
      <t xml:space="preserve"> en las mujeres de Hato Corozal. (Incluye; zona de hidratación, cafetería, Refrigerios (alimento solido: Sandwich o Pastes de pollo o carne, con bebida en empaque industrializo), ayudas audiovisuales. (Dirigido por profesional en Administración de empresas), con experiencia minima de (05) años), por espacio de 5 horas cada uno, para 20 mujeres. (Certificado de Asistencia</t>
    </r>
  </si>
  <si>
    <t>1. 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2 cabinas de amplificación, 2 micrófonos inalámbricos, 2 micrófonos de cable con servicio de operación incluida.</t>
  </si>
  <si>
    <t>5. MESAS PLASTICAS: Alquiler de 10 mesas tipo plástico para la mesa de protocolo</t>
  </si>
  <si>
    <t>OBJETO: PRESTACION DE SERVICIOS PARA EL DESARROLLO DE ACCIONES ENCAMINADAS AL FORTALECIMIENTO DE LA POBLACION MUJER DEL MUNICIPIO DE HATO COROZAL-CASANARE.</t>
  </si>
  <si>
    <r>
      <t xml:space="preserve">Sesiones (talleres) para realizar el desarrollo de capacidades en las temáticas de </t>
    </r>
    <r>
      <rPr>
        <b/>
        <sz val="8"/>
        <rFont val="Arial"/>
        <family val="2"/>
      </rPr>
      <t xml:space="preserve">Manejo de buenas prácticas Agrícolas y Pecuarias </t>
    </r>
    <r>
      <rPr>
        <sz val="8"/>
        <rFont val="Arial"/>
        <family val="2"/>
      </rPr>
      <t>en las mujeres de Hato Corozal. (Incluye; zona de hidratación, cafetería, Refrigerios (alimento solido: Sandwich o Pastes de pollo o carne, con bebida en empaque industrializado), ayudas audiovisuales. (Dirigido por profesional en Agropecuaria o Médico Veterinario y Zootecnista, con experiencia superior a (06) años), por espacio de 5 horas cada uno, para 20 mujeres. (Certificado de Asistencia).</t>
    </r>
  </si>
  <si>
    <t xml:space="preserve">SEMINARIO INTEGRAL DE EMPRENDIMIENTO PARA LA MUJER HATO CORZALEÑA </t>
  </si>
  <si>
    <t xml:space="preserve">                                                                                                                                                  NIT.800012638-2</t>
  </si>
  <si>
    <t>Profesional de apoyo</t>
  </si>
  <si>
    <t xml:space="preserve">                    YADIRA ESCOBAR HEREDIA</t>
  </si>
  <si>
    <t xml:space="preserve">                                SUPERVISOR</t>
  </si>
  <si>
    <t xml:space="preserve">                                                                   Calle 12 No. 8-13, línea de atención al usuario 3508331834 Palacio Municipal -  Código postal: 852010
                                                                      Página Web: www.hatocorozal-casanare.gov.co E-mails: desarrollo@hatocorozal-casanare.gov.co
                                                                                                                    Hato Corozal – Casanare “Alto y sostenible”</t>
  </si>
  <si>
    <t xml:space="preserve">               PROYECTO: Rosmira Saavedra Vela</t>
  </si>
  <si>
    <t>SEMINARIOS</t>
  </si>
  <si>
    <t>seminarios</t>
  </si>
  <si>
    <t>semoinarios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</si>
</sst>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3"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
      <b/>
      <sz val="11"/>
      <color theme="1"/>
      <name val="Franklin Gothic Book"/>
      <family val="2"/>
    </font>
    <font>
      <sz val="10"/>
      <color theme="1"/>
      <name val="Franklin Gothic Book"/>
      <family val="2"/>
    </font>
    <font>
      <b/>
      <sz val="9"/>
      <name val="Arial"/>
      <family val="2"/>
    </font>
    <font>
      <b/>
      <sz val="11"/>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4" fillId="2" borderId="1" xfId="0" applyNumberFormat="1" applyFont="1" applyFill="1" applyBorder="1"/>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2" fillId="0" borderId="1" xfId="0" applyFont="1" applyBorder="1"/>
    <xf numFmtId="0" fontId="9" fillId="0" borderId="1" xfId="0" applyFont="1" applyBorder="1" applyAlignment="1">
      <alignment horizontal="center" vertical="center"/>
    </xf>
    <xf numFmtId="0" fontId="2" fillId="5" borderId="0" xfId="0" applyFont="1" applyFill="1"/>
    <xf numFmtId="0" fontId="9" fillId="3" borderId="1" xfId="0" applyFont="1" applyFill="1" applyBorder="1" applyAlignment="1">
      <alignment horizontal="center" vertical="center"/>
    </xf>
    <xf numFmtId="0" fontId="2" fillId="3" borderId="1" xfId="0" applyFont="1" applyFill="1" applyBorder="1"/>
    <xf numFmtId="44" fontId="6" fillId="3" borderId="1" xfId="1" applyFont="1" applyFill="1" applyBorder="1" applyAlignment="1">
      <alignment vertical="center"/>
    </xf>
    <xf numFmtId="166" fontId="7" fillId="3" borderId="1" xfId="1" applyNumberFormat="1" applyFont="1" applyFill="1" applyBorder="1" applyAlignment="1">
      <alignment horizontal="center" vertical="center"/>
    </xf>
    <xf numFmtId="44" fontId="6"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44" fontId="6" fillId="3" borderId="1" xfId="1" applyFont="1" applyFill="1" applyBorder="1" applyAlignment="1">
      <alignment horizontal="right" vertical="center"/>
    </xf>
    <xf numFmtId="44" fontId="8" fillId="3" borderId="1" xfId="1" applyFont="1" applyFill="1" applyBorder="1" applyAlignment="1">
      <alignment horizontal="right" vertical="center"/>
    </xf>
    <xf numFmtId="164" fontId="7" fillId="3" borderId="1" xfId="2" applyNumberFormat="1" applyFont="1" applyFill="1" applyBorder="1" applyAlignment="1">
      <alignment horizontal="right" vertical="center" wrapText="1"/>
    </xf>
    <xf numFmtId="0" fontId="9" fillId="6" borderId="1" xfId="0" applyFont="1" applyFill="1" applyBorder="1" applyAlignment="1">
      <alignment horizontal="center" vertical="center"/>
    </xf>
    <xf numFmtId="0" fontId="2" fillId="6" borderId="1" xfId="0" applyFont="1" applyFill="1" applyBorder="1"/>
    <xf numFmtId="44" fontId="6" fillId="6" borderId="1" xfId="1" applyFont="1" applyFill="1" applyBorder="1" applyAlignment="1">
      <alignment vertical="center"/>
    </xf>
    <xf numFmtId="166" fontId="7" fillId="6" borderId="1" xfId="1" applyNumberFormat="1" applyFont="1" applyFill="1" applyBorder="1" applyAlignment="1">
      <alignment horizontal="center" vertical="center"/>
    </xf>
    <xf numFmtId="44" fontId="6" fillId="6" borderId="1" xfId="1" applyFont="1" applyFill="1" applyBorder="1" applyAlignment="1">
      <alignment horizontal="center" vertical="center"/>
    </xf>
    <xf numFmtId="165" fontId="7" fillId="6" borderId="1" xfId="1" applyNumberFormat="1" applyFont="1" applyFill="1" applyBorder="1" applyAlignment="1">
      <alignment horizontal="center" vertical="center"/>
    </xf>
    <xf numFmtId="44" fontId="6" fillId="6" borderId="1" xfId="1" applyFont="1" applyFill="1" applyBorder="1" applyAlignment="1">
      <alignment horizontal="right" vertical="center"/>
    </xf>
    <xf numFmtId="44" fontId="8" fillId="6" borderId="1" xfId="1" applyFont="1" applyFill="1" applyBorder="1" applyAlignment="1">
      <alignment horizontal="right" vertical="center"/>
    </xf>
    <xf numFmtId="164" fontId="7" fillId="6" borderId="1" xfId="2" applyNumberFormat="1" applyFont="1" applyFill="1" applyBorder="1" applyAlignment="1">
      <alignment horizontal="right" vertical="center" wrapText="1"/>
    </xf>
    <xf numFmtId="0" fontId="2" fillId="0" borderId="0" xfId="0" applyFont="1" applyBorder="1"/>
    <xf numFmtId="44" fontId="2" fillId="0" borderId="0" xfId="0" applyNumberFormat="1" applyFont="1" applyBorder="1" applyAlignment="1">
      <alignment vertical="center"/>
    </xf>
    <xf numFmtId="164" fontId="7" fillId="6" borderId="2" xfId="2" applyNumberFormat="1" applyFont="1" applyFill="1" applyBorder="1" applyAlignment="1">
      <alignment horizontal="right" vertical="center" wrapText="1"/>
    </xf>
    <xf numFmtId="44" fontId="10" fillId="0" borderId="1" xfId="0" applyNumberFormat="1" applyFont="1" applyBorder="1" applyAlignment="1">
      <alignment vertical="center"/>
    </xf>
    <xf numFmtId="0" fontId="9" fillId="0" borderId="1" xfId="0" applyFont="1" applyBorder="1" applyAlignment="1">
      <alignment horizontal="center" vertical="center" wrapText="1"/>
    </xf>
    <xf numFmtId="0" fontId="2" fillId="0" borderId="1" xfId="0" applyFont="1" applyBorder="1"/>
    <xf numFmtId="0" fontId="2" fillId="0" borderId="1" xfId="0" applyFont="1" applyBorder="1"/>
    <xf numFmtId="0" fontId="4" fillId="2" borderId="1" xfId="0" applyFont="1" applyFill="1" applyBorder="1" applyAlignment="1">
      <alignment horizontal="left"/>
    </xf>
    <xf numFmtId="0" fontId="4" fillId="0" borderId="1" xfId="0" applyFont="1" applyBorder="1" applyAlignment="1">
      <alignment horizontal="left"/>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5" borderId="4" xfId="0" applyFont="1" applyFill="1" applyBorder="1" applyAlignment="1">
      <alignment horizontal="center" vertical="center"/>
    </xf>
    <xf numFmtId="44" fontId="6" fillId="5" borderId="4" xfId="1" applyFont="1" applyFill="1" applyBorder="1" applyAlignment="1">
      <alignment vertical="center"/>
    </xf>
    <xf numFmtId="166" fontId="7" fillId="5" borderId="4" xfId="1" applyNumberFormat="1" applyFont="1" applyFill="1" applyBorder="1" applyAlignment="1">
      <alignment horizontal="center" vertical="center"/>
    </xf>
    <xf numFmtId="44" fontId="6" fillId="5" borderId="4" xfId="1" applyFont="1" applyFill="1" applyBorder="1" applyAlignment="1">
      <alignment horizontal="center" vertical="center"/>
    </xf>
    <xf numFmtId="165" fontId="7" fillId="5" borderId="4" xfId="1" applyNumberFormat="1" applyFont="1" applyFill="1" applyBorder="1" applyAlignment="1">
      <alignment horizontal="center" vertical="center"/>
    </xf>
    <xf numFmtId="44" fontId="6" fillId="5" borderId="4" xfId="1" applyFont="1" applyFill="1" applyBorder="1" applyAlignment="1">
      <alignment horizontal="right" vertical="center"/>
    </xf>
    <xf numFmtId="44" fontId="8" fillId="5" borderId="4" xfId="1" applyFont="1" applyFill="1" applyBorder="1" applyAlignment="1">
      <alignment horizontal="right" vertical="center"/>
    </xf>
    <xf numFmtId="0" fontId="2" fillId="5" borderId="4" xfId="0" applyFont="1" applyFill="1" applyBorder="1"/>
    <xf numFmtId="164" fontId="7" fillId="5" borderId="3" xfId="2" applyNumberFormat="1" applyFont="1" applyFill="1" applyBorder="1" applyAlignment="1">
      <alignment horizontal="righ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xf>
    <xf numFmtId="44" fontId="6"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0" fontId="2" fillId="0" borderId="1" xfId="0" applyFont="1" applyBorder="1" applyAlignment="1">
      <alignment wrapText="1"/>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107155</xdr:colOff>
      <xdr:row>0</xdr:row>
      <xdr:rowOff>95250</xdr:rowOff>
    </xdr:from>
    <xdr:to>
      <xdr:col>5</xdr:col>
      <xdr:colOff>250030</xdr:colOff>
      <xdr:row>0</xdr:row>
      <xdr:rowOff>1107280</xdr:rowOff>
    </xdr:to>
    <xdr:pic>
      <xdr:nvPicPr>
        <xdr:cNvPr id="2" name="Imagen 1">
          <a:extLst>
            <a:ext uri="{FF2B5EF4-FFF2-40B4-BE49-F238E27FC236}">
              <a16:creationId xmlns:a16="http://schemas.microsoft.com/office/drawing/2014/main" id="{DE438BB6-67B1-7BA3-B644-A6C43237EC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512593" y="95250"/>
          <a:ext cx="904875" cy="101203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A1:V23"/>
  <sheetViews>
    <sheetView tabSelected="1" zoomScale="80" zoomScaleNormal="80" workbookViewId="0">
      <selection activeCell="B4" sqref="B4:K4"/>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11.42578125" style="1" customWidth="1"/>
    <col min="6" max="6" width="17.57031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21" ht="104.25" customHeight="1" x14ac:dyDescent="0.3">
      <c r="B1" s="71" t="s">
        <v>37</v>
      </c>
      <c r="C1" s="71"/>
      <c r="D1" s="71"/>
      <c r="E1" s="71"/>
      <c r="F1" s="71"/>
      <c r="G1" s="71"/>
      <c r="H1" s="71"/>
      <c r="I1" s="71"/>
      <c r="J1" s="71"/>
      <c r="K1" s="71"/>
    </row>
    <row r="2" spans="2:21" ht="30" customHeight="1" x14ac:dyDescent="0.3">
      <c r="B2" s="70"/>
      <c r="C2" s="85" t="s">
        <v>34</v>
      </c>
      <c r="D2" s="86"/>
      <c r="E2" s="86"/>
      <c r="F2" s="86"/>
      <c r="G2" s="86"/>
      <c r="H2" s="86"/>
      <c r="I2" s="86"/>
      <c r="J2" s="86"/>
      <c r="K2" s="86"/>
      <c r="L2" s="74"/>
      <c r="M2" s="74"/>
      <c r="N2" s="74"/>
      <c r="O2" s="74"/>
      <c r="P2" s="74"/>
      <c r="Q2" s="74"/>
      <c r="R2" s="74"/>
      <c r="S2" s="74"/>
      <c r="T2" s="74"/>
      <c r="U2" s="75"/>
    </row>
    <row r="3" spans="2:21" ht="27" customHeight="1" x14ac:dyDescent="0.3">
      <c r="B3" s="2" t="s">
        <v>0</v>
      </c>
      <c r="C3" s="2" t="s">
        <v>1</v>
      </c>
      <c r="D3" s="2" t="s">
        <v>2</v>
      </c>
      <c r="E3" s="2" t="s">
        <v>3</v>
      </c>
      <c r="F3" s="2" t="s">
        <v>11</v>
      </c>
      <c r="G3" s="2" t="s">
        <v>10</v>
      </c>
      <c r="H3" s="2" t="s">
        <v>13</v>
      </c>
      <c r="I3" s="2" t="s">
        <v>15</v>
      </c>
      <c r="J3" s="3" t="s">
        <v>12</v>
      </c>
      <c r="K3" s="3" t="s">
        <v>4</v>
      </c>
      <c r="L3" s="76" t="s">
        <v>25</v>
      </c>
      <c r="M3" s="47" t="s">
        <v>26</v>
      </c>
      <c r="N3" s="56" t="s">
        <v>27</v>
      </c>
      <c r="O3" s="45" t="s">
        <v>28</v>
      </c>
      <c r="P3" s="69" t="s">
        <v>29</v>
      </c>
    </row>
    <row r="4" spans="2:21" ht="12.75" customHeight="1" x14ac:dyDescent="0.3">
      <c r="B4" s="87" t="s">
        <v>23</v>
      </c>
      <c r="C4" s="87"/>
      <c r="D4" s="87"/>
      <c r="E4" s="87"/>
      <c r="F4" s="87"/>
      <c r="G4" s="87"/>
      <c r="H4" s="87"/>
      <c r="I4" s="87"/>
      <c r="J4" s="87"/>
      <c r="K4" s="87"/>
      <c r="L4" s="46"/>
      <c r="M4" s="48"/>
      <c r="N4" s="57"/>
      <c r="O4" s="44"/>
      <c r="P4" s="44"/>
    </row>
    <row r="5" spans="2:21" ht="72.75" customHeight="1" x14ac:dyDescent="0.3">
      <c r="B5" s="18">
        <v>1</v>
      </c>
      <c r="C5" s="19" t="s">
        <v>32</v>
      </c>
      <c r="D5" s="20" t="s">
        <v>5</v>
      </c>
      <c r="E5" s="20">
        <v>5</v>
      </c>
      <c r="F5" s="21">
        <v>287550</v>
      </c>
      <c r="G5" s="22">
        <v>0.19</v>
      </c>
      <c r="H5" s="21">
        <v>67450</v>
      </c>
      <c r="I5" s="21">
        <f>H5*E5</f>
        <v>337250</v>
      </c>
      <c r="J5" s="23">
        <v>355000</v>
      </c>
      <c r="K5" s="24">
        <f t="shared" ref="K5:K10" si="0">J5*E5</f>
        <v>1775000</v>
      </c>
      <c r="L5" s="77">
        <v>355000</v>
      </c>
      <c r="M5" s="49">
        <v>370000</v>
      </c>
      <c r="N5" s="58">
        <v>360000</v>
      </c>
      <c r="O5" s="68">
        <f>L5+M5+N5</f>
        <v>1085000</v>
      </c>
      <c r="P5" s="68">
        <f>O5/3</f>
        <v>361666.66666666669</v>
      </c>
    </row>
    <row r="6" spans="2:21" ht="24.75" customHeight="1" x14ac:dyDescent="0.3">
      <c r="B6" s="4" t="s">
        <v>9</v>
      </c>
      <c r="C6" s="10" t="s">
        <v>18</v>
      </c>
      <c r="D6" s="11" t="s">
        <v>7</v>
      </c>
      <c r="E6" s="11">
        <v>100</v>
      </c>
      <c r="F6" s="13">
        <v>4500</v>
      </c>
      <c r="G6" s="12">
        <v>0</v>
      </c>
      <c r="H6" s="8">
        <v>0</v>
      </c>
      <c r="I6" s="9">
        <f t="shared" ref="I6:I10" si="1">H6*E6</f>
        <v>0</v>
      </c>
      <c r="J6" s="13">
        <v>4500</v>
      </c>
      <c r="K6" s="13">
        <f>J6*E6</f>
        <v>450000</v>
      </c>
      <c r="L6" s="78">
        <v>4500</v>
      </c>
      <c r="M6" s="50">
        <v>6400</v>
      </c>
      <c r="N6" s="59">
        <v>6100</v>
      </c>
      <c r="O6" s="68">
        <f t="shared" ref="O6:O14" si="2">L6+M6+N6</f>
        <v>17000</v>
      </c>
      <c r="P6" s="68">
        <f t="shared" ref="P6:P17" si="3">O6/3</f>
        <v>5666.666666666667</v>
      </c>
    </row>
    <row r="7" spans="2:21" ht="12.75" customHeight="1" x14ac:dyDescent="0.3">
      <c r="B7" s="4">
        <v>3</v>
      </c>
      <c r="C7" s="36" t="s">
        <v>17</v>
      </c>
      <c r="D7" s="5" t="s">
        <v>8</v>
      </c>
      <c r="E7" s="5">
        <v>1</v>
      </c>
      <c r="F7" s="6">
        <v>639900</v>
      </c>
      <c r="G7" s="7">
        <v>0.19</v>
      </c>
      <c r="H7" s="8">
        <v>150100</v>
      </c>
      <c r="I7" s="6">
        <f>H7*E7</f>
        <v>150100</v>
      </c>
      <c r="J7" s="6">
        <v>790000</v>
      </c>
      <c r="K7" s="14">
        <f t="shared" si="0"/>
        <v>790000</v>
      </c>
      <c r="L7" s="79">
        <v>790000</v>
      </c>
      <c r="M7" s="51">
        <v>786000</v>
      </c>
      <c r="N7" s="60">
        <v>795300</v>
      </c>
      <c r="O7" s="68">
        <f t="shared" si="2"/>
        <v>2371300</v>
      </c>
      <c r="P7" s="68">
        <f t="shared" si="3"/>
        <v>790433.33333333337</v>
      </c>
    </row>
    <row r="8" spans="2:21" ht="14.25" customHeight="1" x14ac:dyDescent="0.3">
      <c r="B8" s="4">
        <v>4</v>
      </c>
      <c r="C8" s="15" t="s">
        <v>19</v>
      </c>
      <c r="D8" s="11" t="s">
        <v>6</v>
      </c>
      <c r="E8" s="11">
        <v>60</v>
      </c>
      <c r="F8" s="16">
        <v>2430</v>
      </c>
      <c r="G8" s="12">
        <v>0.19</v>
      </c>
      <c r="H8" s="16">
        <v>570</v>
      </c>
      <c r="I8" s="16">
        <f>H8*E8</f>
        <v>34200</v>
      </c>
      <c r="J8" s="17">
        <v>3000</v>
      </c>
      <c r="K8" s="17">
        <f t="shared" si="0"/>
        <v>180000</v>
      </c>
      <c r="L8" s="80">
        <v>3000</v>
      </c>
      <c r="M8" s="52">
        <v>2900</v>
      </c>
      <c r="N8" s="61">
        <v>3150</v>
      </c>
      <c r="O8" s="68">
        <f t="shared" si="2"/>
        <v>9050</v>
      </c>
      <c r="P8" s="68">
        <f t="shared" si="3"/>
        <v>3016.6666666666665</v>
      </c>
    </row>
    <row r="9" spans="2:21" ht="18.75" customHeight="1" x14ac:dyDescent="0.3">
      <c r="B9" s="18">
        <v>5</v>
      </c>
      <c r="C9" s="19" t="s">
        <v>33</v>
      </c>
      <c r="D9" s="20" t="s">
        <v>6</v>
      </c>
      <c r="E9" s="20">
        <v>10</v>
      </c>
      <c r="F9" s="21">
        <v>6480</v>
      </c>
      <c r="G9" s="22">
        <v>0.19</v>
      </c>
      <c r="H9" s="21">
        <v>1520</v>
      </c>
      <c r="I9" s="21">
        <f>H9*E9</f>
        <v>15200</v>
      </c>
      <c r="J9" s="23">
        <v>8000</v>
      </c>
      <c r="K9" s="24">
        <f t="shared" si="0"/>
        <v>80000</v>
      </c>
      <c r="L9" s="77">
        <v>8000</v>
      </c>
      <c r="M9" s="49">
        <v>8200</v>
      </c>
      <c r="N9" s="58">
        <v>8350</v>
      </c>
      <c r="O9" s="68">
        <f t="shared" si="2"/>
        <v>24550</v>
      </c>
      <c r="P9" s="68">
        <f t="shared" si="3"/>
        <v>8183.333333333333</v>
      </c>
    </row>
    <row r="10" spans="2:21" ht="15" customHeight="1" x14ac:dyDescent="0.3">
      <c r="B10" s="18">
        <v>6</v>
      </c>
      <c r="C10" s="19" t="s">
        <v>20</v>
      </c>
      <c r="D10" s="20" t="s">
        <v>7</v>
      </c>
      <c r="E10" s="20">
        <v>1</v>
      </c>
      <c r="F10" s="21">
        <v>72900</v>
      </c>
      <c r="G10" s="22">
        <v>0.19</v>
      </c>
      <c r="H10" s="21">
        <v>17100</v>
      </c>
      <c r="I10" s="21">
        <f t="shared" si="1"/>
        <v>17100</v>
      </c>
      <c r="J10" s="25">
        <v>90000</v>
      </c>
      <c r="K10" s="24">
        <f t="shared" si="0"/>
        <v>90000</v>
      </c>
      <c r="L10" s="81">
        <v>90000</v>
      </c>
      <c r="M10" s="53">
        <v>100000</v>
      </c>
      <c r="N10" s="62">
        <v>98000</v>
      </c>
      <c r="O10" s="68">
        <f t="shared" si="2"/>
        <v>288000</v>
      </c>
      <c r="P10" s="68">
        <f t="shared" si="3"/>
        <v>96000</v>
      </c>
    </row>
    <row r="11" spans="2:21" ht="27.75" customHeight="1" x14ac:dyDescent="0.3">
      <c r="B11" s="18">
        <v>7</v>
      </c>
      <c r="C11" s="37" t="s">
        <v>21</v>
      </c>
      <c r="D11" s="5" t="s">
        <v>7</v>
      </c>
      <c r="E11" s="5">
        <v>1</v>
      </c>
      <c r="F11" s="6">
        <v>538650</v>
      </c>
      <c r="G11" s="38">
        <v>0.19</v>
      </c>
      <c r="H11" s="6">
        <v>126350</v>
      </c>
      <c r="I11" s="6">
        <f>H11*E11</f>
        <v>126350</v>
      </c>
      <c r="J11" s="6">
        <v>665000</v>
      </c>
      <c r="K11" s="88">
        <f>J11*E11</f>
        <v>665000</v>
      </c>
      <c r="L11" s="79">
        <v>665000</v>
      </c>
      <c r="M11" s="51">
        <v>690000</v>
      </c>
      <c r="N11" s="60">
        <v>700000</v>
      </c>
      <c r="O11" s="68">
        <f t="shared" si="2"/>
        <v>2055000</v>
      </c>
      <c r="P11" s="68">
        <f t="shared" si="3"/>
        <v>685000</v>
      </c>
    </row>
    <row r="12" spans="2:21" ht="27.75" customHeight="1" x14ac:dyDescent="0.3">
      <c r="B12" s="18">
        <v>8</v>
      </c>
      <c r="C12" s="37" t="s">
        <v>24</v>
      </c>
      <c r="D12" s="5" t="s">
        <v>7</v>
      </c>
      <c r="E12" s="5">
        <v>1</v>
      </c>
      <c r="F12" s="6">
        <v>862650</v>
      </c>
      <c r="G12" s="38">
        <v>0.19</v>
      </c>
      <c r="H12" s="6">
        <v>202350</v>
      </c>
      <c r="I12" s="6">
        <f>H12*E12</f>
        <v>202350</v>
      </c>
      <c r="J12" s="6">
        <v>1065000</v>
      </c>
      <c r="K12" s="88">
        <f>J12*E12</f>
        <v>1065000</v>
      </c>
      <c r="L12" s="79">
        <v>1065000</v>
      </c>
      <c r="M12" s="51">
        <v>1040000</v>
      </c>
      <c r="N12" s="60">
        <v>1200000</v>
      </c>
      <c r="O12" s="68">
        <f t="shared" si="2"/>
        <v>3305000</v>
      </c>
      <c r="P12" s="68">
        <f t="shared" si="3"/>
        <v>1101666.6666666667</v>
      </c>
    </row>
    <row r="13" spans="2:21" ht="37.5" customHeight="1" x14ac:dyDescent="0.3">
      <c r="B13" s="18">
        <v>9</v>
      </c>
      <c r="C13" s="37" t="s">
        <v>22</v>
      </c>
      <c r="D13" s="5" t="s">
        <v>7</v>
      </c>
      <c r="E13" s="5">
        <v>1</v>
      </c>
      <c r="F13" s="40">
        <v>1255500</v>
      </c>
      <c r="G13" s="41">
        <v>0.19</v>
      </c>
      <c r="H13" s="40">
        <v>294500</v>
      </c>
      <c r="I13" s="40">
        <f>H13*E13</f>
        <v>294500</v>
      </c>
      <c r="J13" s="42">
        <v>1550000</v>
      </c>
      <c r="K13" s="43">
        <f>J13*E13</f>
        <v>1550000</v>
      </c>
      <c r="L13" s="82">
        <v>1550000</v>
      </c>
      <c r="M13" s="54">
        <v>1600000</v>
      </c>
      <c r="N13" s="63">
        <v>1560000</v>
      </c>
      <c r="O13" s="68">
        <f t="shared" si="2"/>
        <v>4710000</v>
      </c>
      <c r="P13" s="68">
        <f t="shared" si="3"/>
        <v>1570000</v>
      </c>
    </row>
    <row r="14" spans="2:21" ht="15" customHeight="1" x14ac:dyDescent="0.3">
      <c r="B14" s="89" t="s">
        <v>36</v>
      </c>
      <c r="C14" s="89"/>
      <c r="D14" s="89"/>
      <c r="E14" s="89"/>
      <c r="F14" s="89"/>
      <c r="G14" s="89"/>
      <c r="H14" s="89"/>
      <c r="I14" s="89"/>
      <c r="J14" s="89"/>
      <c r="K14" s="89"/>
      <c r="L14" s="83"/>
      <c r="M14" s="48"/>
      <c r="N14" s="57"/>
      <c r="O14" s="68">
        <f t="shared" si="2"/>
        <v>0</v>
      </c>
      <c r="P14" s="68">
        <f t="shared" si="3"/>
        <v>0</v>
      </c>
    </row>
    <row r="15" spans="2:21" ht="84" customHeight="1" x14ac:dyDescent="0.3">
      <c r="B15" s="26">
        <v>10</v>
      </c>
      <c r="C15" s="27" t="s">
        <v>30</v>
      </c>
      <c r="D15" s="28" t="s">
        <v>43</v>
      </c>
      <c r="E15" s="29">
        <v>4</v>
      </c>
      <c r="F15" s="30">
        <v>1729755</v>
      </c>
      <c r="G15" s="39">
        <v>0.19</v>
      </c>
      <c r="H15" s="30">
        <v>405745</v>
      </c>
      <c r="I15" s="30">
        <f>H15*E15</f>
        <v>1622980</v>
      </c>
      <c r="J15" s="31">
        <v>2135500</v>
      </c>
      <c r="K15" s="32">
        <f>J15*E15</f>
        <v>8542000</v>
      </c>
      <c r="L15" s="84">
        <v>2135500</v>
      </c>
      <c r="M15" s="55">
        <v>2700000</v>
      </c>
      <c r="N15" s="67">
        <v>2265000</v>
      </c>
      <c r="O15" s="68">
        <f>N15+M15+L15</f>
        <v>7100500</v>
      </c>
      <c r="P15" s="68">
        <f t="shared" si="3"/>
        <v>2366833.3333333335</v>
      </c>
    </row>
    <row r="16" spans="2:21" ht="79.5" customHeight="1" x14ac:dyDescent="0.3">
      <c r="B16" s="26">
        <v>11</v>
      </c>
      <c r="C16" s="27" t="s">
        <v>31</v>
      </c>
      <c r="D16" s="28" t="s">
        <v>44</v>
      </c>
      <c r="E16" s="29">
        <v>3</v>
      </c>
      <c r="F16" s="30">
        <v>1729755</v>
      </c>
      <c r="G16" s="39">
        <v>0.19</v>
      </c>
      <c r="H16" s="30">
        <v>405745</v>
      </c>
      <c r="I16" s="30">
        <f>H16*E16</f>
        <v>1217235</v>
      </c>
      <c r="J16" s="31">
        <v>2135500</v>
      </c>
      <c r="K16" s="24">
        <f>J16*E16</f>
        <v>6406500</v>
      </c>
      <c r="L16" s="84">
        <v>2135500</v>
      </c>
      <c r="M16" s="55">
        <v>2700000</v>
      </c>
      <c r="N16" s="67">
        <v>2265000</v>
      </c>
      <c r="O16" s="68">
        <f t="shared" ref="O16:O17" si="4">N16+M16+L16</f>
        <v>7100500</v>
      </c>
      <c r="P16" s="68">
        <f t="shared" si="3"/>
        <v>2366833.3333333335</v>
      </c>
    </row>
    <row r="17" spans="1:22" ht="84" customHeight="1" x14ac:dyDescent="0.3">
      <c r="B17" s="26">
        <v>12</v>
      </c>
      <c r="C17" s="27" t="s">
        <v>35</v>
      </c>
      <c r="D17" s="28" t="s">
        <v>45</v>
      </c>
      <c r="E17" s="29">
        <v>3</v>
      </c>
      <c r="F17" s="30">
        <v>1729755</v>
      </c>
      <c r="G17" s="39">
        <v>0.19</v>
      </c>
      <c r="H17" s="30">
        <v>405745</v>
      </c>
      <c r="I17" s="30">
        <f>H17*E17</f>
        <v>1217235</v>
      </c>
      <c r="J17" s="31">
        <v>2135500</v>
      </c>
      <c r="K17" s="24">
        <f>J17*E17</f>
        <v>6406500</v>
      </c>
      <c r="L17" s="84">
        <v>2135500</v>
      </c>
      <c r="M17" s="55">
        <v>2700000</v>
      </c>
      <c r="N17" s="64">
        <v>2265000</v>
      </c>
      <c r="O17" s="68">
        <f t="shared" si="4"/>
        <v>7100500</v>
      </c>
      <c r="P17" s="68">
        <f t="shared" si="3"/>
        <v>2366833.3333333335</v>
      </c>
    </row>
    <row r="18" spans="1:22" ht="13.5" customHeight="1" x14ac:dyDescent="0.3">
      <c r="B18" s="73" t="s">
        <v>14</v>
      </c>
      <c r="C18" s="73"/>
      <c r="D18" s="73"/>
      <c r="E18" s="73"/>
      <c r="F18" s="73"/>
      <c r="G18" s="73"/>
      <c r="H18" s="73"/>
      <c r="I18" s="73"/>
      <c r="J18" s="73"/>
      <c r="K18" s="33">
        <f>K20-K19</f>
        <v>22765500</v>
      </c>
      <c r="N18" s="65"/>
      <c r="O18" s="66"/>
      <c r="P18" s="66"/>
      <c r="Q18" s="65"/>
      <c r="R18" s="65"/>
      <c r="S18" s="65"/>
      <c r="T18" s="65"/>
      <c r="U18" s="65"/>
      <c r="V18" s="65"/>
    </row>
    <row r="19" spans="1:22" ht="15" customHeight="1" x14ac:dyDescent="0.3">
      <c r="B19" s="73" t="s">
        <v>16</v>
      </c>
      <c r="C19" s="73"/>
      <c r="D19" s="73"/>
      <c r="E19" s="73"/>
      <c r="F19" s="73"/>
      <c r="G19" s="73"/>
      <c r="H19" s="73"/>
      <c r="I19" s="73"/>
      <c r="J19" s="73"/>
      <c r="K19" s="34">
        <f>I5+I7+I8+I9+I10+I11+I12+I13+I15+I16+I17</f>
        <v>5234500</v>
      </c>
      <c r="N19" s="65"/>
      <c r="O19" s="66"/>
      <c r="P19" s="66"/>
      <c r="Q19" s="66"/>
      <c r="R19" s="65"/>
      <c r="S19" s="65"/>
      <c r="T19" s="65"/>
      <c r="U19" s="65"/>
      <c r="V19" s="65"/>
    </row>
    <row r="20" spans="1:22" x14ac:dyDescent="0.3">
      <c r="B20" s="72" t="s">
        <v>4</v>
      </c>
      <c r="C20" s="72"/>
      <c r="D20" s="72"/>
      <c r="E20" s="72"/>
      <c r="F20" s="72"/>
      <c r="G20" s="72"/>
      <c r="H20" s="72"/>
      <c r="I20" s="72"/>
      <c r="J20" s="72"/>
      <c r="K20" s="35">
        <f>K5+K6+K7+K8+K9+K10+K11+K12+K13+K15+K16+K17</f>
        <v>28000000</v>
      </c>
      <c r="N20" s="65"/>
      <c r="O20" s="66"/>
      <c r="P20" s="66"/>
      <c r="Q20" s="65"/>
      <c r="R20" s="65"/>
      <c r="S20" s="65"/>
      <c r="T20" s="65"/>
      <c r="U20" s="65"/>
      <c r="V20" s="65"/>
    </row>
    <row r="21" spans="1:22" ht="56.25" customHeight="1" x14ac:dyDescent="0.3">
      <c r="A21" s="65" t="s">
        <v>42</v>
      </c>
      <c r="B21" s="70"/>
      <c r="C21" s="70"/>
      <c r="D21" s="70"/>
      <c r="E21" s="70"/>
      <c r="F21" s="70"/>
      <c r="G21" s="70"/>
      <c r="H21" s="70"/>
      <c r="I21" s="71" t="s">
        <v>39</v>
      </c>
      <c r="J21" s="71"/>
      <c r="K21" s="71"/>
      <c r="N21" s="65"/>
      <c r="O21" s="65"/>
      <c r="P21" s="65"/>
      <c r="Q21" s="65"/>
      <c r="R21" s="65"/>
      <c r="S21" s="65"/>
      <c r="T21" s="65"/>
      <c r="U21" s="65"/>
      <c r="V21" s="65"/>
    </row>
    <row r="22" spans="1:22" x14ac:dyDescent="0.3">
      <c r="A22" s="65"/>
      <c r="B22" s="70"/>
      <c r="C22" s="70" t="s">
        <v>38</v>
      </c>
      <c r="D22" s="70"/>
      <c r="E22" s="70"/>
      <c r="F22" s="70"/>
      <c r="G22" s="70"/>
      <c r="H22" s="70"/>
      <c r="I22" s="71" t="s">
        <v>40</v>
      </c>
      <c r="J22" s="71"/>
      <c r="K22" s="71"/>
      <c r="N22" s="65"/>
      <c r="O22" s="65"/>
      <c r="P22" s="65"/>
      <c r="Q22" s="65"/>
      <c r="R22" s="65"/>
      <c r="S22" s="65"/>
      <c r="T22" s="65"/>
      <c r="U22" s="65"/>
      <c r="V22" s="65"/>
    </row>
    <row r="23" spans="1:22" ht="55.5" customHeight="1" x14ac:dyDescent="0.3">
      <c r="A23" s="65"/>
      <c r="B23" s="70"/>
      <c r="C23" s="90" t="s">
        <v>41</v>
      </c>
      <c r="D23" s="71"/>
      <c r="E23" s="71"/>
      <c r="F23" s="71"/>
      <c r="G23" s="71"/>
      <c r="H23" s="71"/>
      <c r="I23" s="71"/>
      <c r="J23" s="71"/>
      <c r="K23" s="71"/>
    </row>
  </sheetData>
  <mergeCells count="11">
    <mergeCell ref="L2:U2"/>
    <mergeCell ref="B1:K1"/>
    <mergeCell ref="I21:K21"/>
    <mergeCell ref="I22:K22"/>
    <mergeCell ref="C23:K23"/>
    <mergeCell ref="B20:J20"/>
    <mergeCell ref="B4:K4"/>
    <mergeCell ref="B14:K14"/>
    <mergeCell ref="B18:J18"/>
    <mergeCell ref="B19:J19"/>
    <mergeCell ref="C2:K2"/>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2022-07-12T16:05:05Z</dcterms:modified>
</cp:coreProperties>
</file>