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DQ2030LA\Desktop\"/>
    </mc:Choice>
  </mc:AlternateContent>
  <xr:revisionPtr revIDLastSave="0" documentId="8_{B0A523F9-B942-439D-94CD-F2CA2DED4245}" xr6:coauthVersionLast="47" xr6:coauthVersionMax="47" xr10:uidLastSave="{00000000-0000-0000-0000-000000000000}"/>
  <bookViews>
    <workbookView xWindow="-120" yWindow="-120" windowWidth="20730" windowHeight="11040" xr2:uid="{33E5AD41-4A1D-47BC-851F-B7C6EA09B636}"/>
  </bookViews>
  <sheets>
    <sheet name="Estudio de Mercado"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15" i="8" l="1"/>
  <c r="O16" i="8"/>
  <c r="P16" i="8" s="1"/>
  <c r="O14" i="8"/>
  <c r="P14" i="8" s="1"/>
  <c r="O5" i="8"/>
  <c r="P5" i="8" s="1"/>
  <c r="O6" i="8"/>
  <c r="P6" i="8" s="1"/>
  <c r="O7" i="8"/>
  <c r="P7" i="8" s="1"/>
  <c r="O8" i="8"/>
  <c r="P8" i="8" s="1"/>
  <c r="O9" i="8"/>
  <c r="P9" i="8" s="1"/>
  <c r="O10" i="8"/>
  <c r="P10" i="8" s="1"/>
  <c r="O11" i="8"/>
  <c r="P11" i="8" s="1"/>
  <c r="O12" i="8"/>
  <c r="P12" i="8" s="1"/>
  <c r="O13" i="8"/>
  <c r="P13" i="8" s="1"/>
  <c r="P15" i="8"/>
  <c r="O4" i="8"/>
  <c r="P4" i="8" s="1"/>
  <c r="K11" i="8"/>
  <c r="I11" i="8"/>
  <c r="K5" i="8"/>
  <c r="K12" i="8"/>
  <c r="I12" i="8"/>
  <c r="K16" i="8" l="1"/>
  <c r="I16" i="8"/>
  <c r="K15" i="8"/>
  <c r="I15" i="8"/>
  <c r="K14" i="8"/>
  <c r="I14" i="8"/>
  <c r="K10" i="8"/>
  <c r="I10" i="8"/>
  <c r="K9" i="8"/>
  <c r="I9" i="8"/>
  <c r="K8" i="8"/>
  <c r="I8" i="8"/>
  <c r="K7" i="8"/>
  <c r="I7" i="8"/>
  <c r="K6" i="8"/>
  <c r="I6" i="8"/>
  <c r="I5" i="8"/>
  <c r="K4" i="8"/>
  <c r="I4" i="8"/>
  <c r="K19" i="8" l="1"/>
  <c r="K17" i="8" s="1"/>
  <c r="K18" i="8"/>
</calcChain>
</file>

<file path=xl/sharedStrings.xml><?xml version="1.0" encoding="utf-8"?>
<sst xmlns="http://schemas.openxmlformats.org/spreadsheetml/2006/main" count="46" uniqueCount="38">
  <si>
    <t>ITEM</t>
  </si>
  <si>
    <t>DETALLE</t>
  </si>
  <si>
    <t>UNIDAD</t>
  </si>
  <si>
    <t>CANTIDAD</t>
  </si>
  <si>
    <t>VALOR TOTAL</t>
  </si>
  <si>
    <t>Horas</t>
  </si>
  <si>
    <t>Unidades</t>
  </si>
  <si>
    <t>Unidad</t>
  </si>
  <si>
    <t>Global</t>
  </si>
  <si>
    <t>2.</t>
  </si>
  <si>
    <t>I.V.A</t>
  </si>
  <si>
    <t>VALOR ANTES DEL I.V.A</t>
  </si>
  <si>
    <t>VALOR UNITARIO CON I.V.A</t>
  </si>
  <si>
    <t>V.R            IVA</t>
  </si>
  <si>
    <t>SUB TOTAL</t>
  </si>
  <si>
    <t>VALOR TOTAL DE IVA</t>
  </si>
  <si>
    <t>VALOR DEL I.V.A</t>
  </si>
  <si>
    <t>Ambientacion del lugar (Decoracion con globos, cintas y decorativos)</t>
  </si>
  <si>
    <t xml:space="preserve">Suministro de refrigerios, el cual consiste en un producto solido y un producto liquido refrescante, productos Industrializados. </t>
  </si>
  <si>
    <t>SILLAS PLASTICAS: Alquiler de sillas tipo plástico para los asistentes.</t>
  </si>
  <si>
    <t>Alquiler de Carpa en Lona, (color libre) medidas minimas de 3.5 Mt, cuadrados.</t>
  </si>
  <si>
    <t>PENDO PUBLICITARIO: Diseño y elaboración de pendón elaborados en lona banner  de 2 metros de largo x 1 metro de ancho. Incluye soporte para pendón.</t>
  </si>
  <si>
    <t>Talleres</t>
  </si>
  <si>
    <t>Garantizar la presentación de un (1) exponente de narrativa popular (presentador o maestro de ceremonia), quien acompañará en la tarima cultural y artística durante los dias del evento.</t>
  </si>
  <si>
    <t>LOGISTICA PARA REALIZAR EL ACTO DE INAUGURACION DE LA OFICINA DE LA MUJER EN EL MUNICIPIO DE HATO COROZAL</t>
  </si>
  <si>
    <r>
      <t xml:space="preserve">VALLA PUBLICITARIA: Diseño y elaboración de valla elaborada en lona banner  </t>
    </r>
    <r>
      <rPr>
        <sz val="8"/>
        <rFont val="Arial"/>
        <family val="2"/>
      </rPr>
      <t>de 4 metros de largo X  70 Cm de ancho.</t>
    </r>
    <r>
      <rPr>
        <sz val="8"/>
        <color theme="1"/>
        <rFont val="Arial"/>
        <family val="2"/>
      </rPr>
      <t xml:space="preserve"> (Incluye soporte metalico para su fijación).</t>
    </r>
  </si>
  <si>
    <t>WYL S.A.S</t>
  </si>
  <si>
    <t>JABENE</t>
  </si>
  <si>
    <t>CONCAPROC</t>
  </si>
  <si>
    <t>SUMATORIA</t>
  </si>
  <si>
    <t>VALOR PROMEDIO</t>
  </si>
  <si>
    <t>1. ALQUILER E INSTALACION: Servicio de Sonido (Equipo de Amplificación de Audio: Es un sistema de audio debidamente equilibrado en vatios, debidamente distribuidos desde los power hacia las bocinas para lograr el máximo rendimiento posible del sistema. El Equipo de Amplificación de Audio debe ser de superior de 5000 vatios de potencia, con 2 cabinas de amplificación, 2 micrófonos inalámbricos, 2 micrófonos de cable con servicio de operación incluida.</t>
  </si>
  <si>
    <t>5. MESAS PLASTICAS: Alquiler de 10 mesas tipo plástico para la mesa de protocolo</t>
  </si>
  <si>
    <t>OBJETO: PRESTACION DE SERVICIOS PARA EL DESARROLLO DE ACCIONES ENCAMINADAS AL FORTALECIMIENTO DE LA POBLACION MUJER DEL MUNICIPIO DE HATO COROZAL-CASANARE.</t>
  </si>
  <si>
    <t>SEMINARIO INTEGRAL DE EMPRENDIMIENTO DE LA MUJER HATO COROZALEÑA</t>
  </si>
  <si>
    <r>
      <t xml:space="preserve">Sesiones (Semiario) para realizar el desarrollo de capacidades en las temáticas de </t>
    </r>
    <r>
      <rPr>
        <b/>
        <sz val="8"/>
        <rFont val="Arial"/>
        <family val="2"/>
      </rPr>
      <t>Emprendimiento y beneficios del trabajo asociativo (Asociatividad)</t>
    </r>
    <r>
      <rPr>
        <sz val="8"/>
        <rFont val="Arial"/>
        <family val="2"/>
      </rPr>
      <t>,  en las mujeres. (Incluye; zona de hidratación, cafetería, Refrigerios (alimento solido: Sandwich o Pastel de pollo o carne, con bebida en empaque industrializado), ayudas audiovisuales. (Dirigido por profesional en Administración de empresas, con experiencia minima de (05) años), por espacio de 5 horas cada uno, para 20 mujeres. (Certificado de Asistencia).</t>
    </r>
  </si>
  <si>
    <r>
      <t xml:space="preserve">Sesiones (Seminario) para realizar el desarrollo de capacidades en las temática de </t>
    </r>
    <r>
      <rPr>
        <b/>
        <sz val="8"/>
        <rFont val="Arial"/>
        <family val="2"/>
      </rPr>
      <t>manejo responsable de las finanzas en los negocios y en el hogar</t>
    </r>
    <r>
      <rPr>
        <sz val="8"/>
        <rFont val="Arial"/>
        <family val="2"/>
      </rPr>
      <t xml:space="preserve"> en las mujeres de Hato Corozal. (Incluye; zona de hidratación, cafetería, Refrigerios (alimento solido: Sandwich o Pastes de pollo o carne, con bebida en empaque industrializo), ayudas audiovisuales. (Dirigido por profesional en Administración de empresas), con experiencia minima de (05) años), por espacio de 5 horas cada uno, para 20 mujeres. (Certificado de Asistencia</t>
    </r>
  </si>
  <si>
    <r>
      <t xml:space="preserve">Sesiones (Seminario) para realizar el desarrollo de capacidades en las temáticas de </t>
    </r>
    <r>
      <rPr>
        <b/>
        <sz val="8"/>
        <rFont val="Arial"/>
        <family val="2"/>
      </rPr>
      <t xml:space="preserve">Manejo de buenas prácticas Agrícolas y Pecuarias </t>
    </r>
    <r>
      <rPr>
        <sz val="8"/>
        <rFont val="Arial"/>
        <family val="2"/>
      </rPr>
      <t>en las mujeres de Hato Corozal. (Incluye; zona de hidratación, cafetería, Refrigerios (alimento solido: Sandwich o Pastes de pollo o carne, con bebida en empaque industrializado), ayudas audiovisuales. (Dirigido por profesional en Agropecuaria o Médico Veterinario y Zootecnista, con experiencia superior a (06) años), por espacio de 5 horas cada uno, para 20 mujeres. (Certificado de Asistencia).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</si>
</sst>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44" formatCode="_-&quot;$&quot;* #,##0.00_-;\-&quot;$&quot;* #,##0.00_-;_-&quot;$&quot;* &quot;-&quot;??_-;_-@_-"/>
    <numFmt numFmtId="164" formatCode="_-[$$-240A]* #,##0.00_-;\-[$$-240A]* #,##0.00_-;_-[$$-240A]* &quot;-&quot;??_-;_-@_-"/>
    <numFmt numFmtId="165" formatCode="_-[$$-80A]* #,##0.00_-;\-[$$-80A]* #,##0.00_-;_-[$$-80A]* &quot;-&quot;??_-;_-@_-"/>
    <numFmt numFmtId="166" formatCode="_([$$-240A]\ * #,##0_);_([$$-240A]\ * \(#,##0\);_([$$-240A]\ * &quot;-&quot;??_);_(@_)"/>
  </numFmts>
  <fonts count="12" x14ac:knownFonts="1">
    <font>
      <sz val="11"/>
      <color theme="1"/>
      <name val="Calibri"/>
      <family val="2"/>
      <scheme val="minor"/>
    </font>
    <font>
      <sz val="11"/>
      <color theme="1"/>
      <name val="Calibri"/>
      <family val="2"/>
      <scheme val="minor"/>
    </font>
    <font>
      <sz val="11"/>
      <color theme="1"/>
      <name val="Franklin Gothic Book"/>
      <family val="2"/>
    </font>
    <font>
      <b/>
      <sz val="11"/>
      <color theme="1"/>
      <name val="Arial"/>
      <family val="2"/>
    </font>
    <font>
      <b/>
      <sz val="8"/>
      <color theme="1"/>
      <name val="Arial"/>
      <family val="2"/>
    </font>
    <font>
      <b/>
      <sz val="8"/>
      <name val="Arial"/>
      <family val="2"/>
    </font>
    <font>
      <sz val="8"/>
      <color theme="1"/>
      <name val="Arial"/>
      <family val="2"/>
    </font>
    <font>
      <sz val="8"/>
      <name val="Arial"/>
      <family val="2"/>
    </font>
    <font>
      <sz val="8"/>
      <color theme="1"/>
      <name val="Franklin Gothic Book"/>
      <family val="2"/>
    </font>
    <font>
      <b/>
      <sz val="11"/>
      <color theme="1"/>
      <name val="Franklin Gothic Book"/>
      <family val="2"/>
    </font>
    <font>
      <sz val="10"/>
      <color theme="1"/>
      <name val="Franklin Gothic Book"/>
      <family val="2"/>
    </font>
    <font>
      <b/>
      <sz val="9"/>
      <name val="Arial"/>
      <family val="2"/>
    </font>
  </fonts>
  <fills count="7">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0" fontId="2" fillId="0" borderId="0" xfId="0" applyFont="1"/>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xf>
    <xf numFmtId="44" fontId="6" fillId="0" borderId="1" xfId="1" applyFont="1" applyFill="1" applyBorder="1" applyAlignment="1">
      <alignment horizontal="center" vertical="center"/>
    </xf>
    <xf numFmtId="9" fontId="6" fillId="0" borderId="1" xfId="3" applyFont="1" applyFill="1" applyBorder="1" applyAlignment="1">
      <alignment horizontal="center" vertical="center"/>
    </xf>
    <xf numFmtId="165" fontId="6" fillId="0" borderId="1" xfId="0" applyNumberFormat="1" applyFont="1" applyFill="1" applyBorder="1" applyAlignment="1">
      <alignment horizontal="center" vertical="center"/>
    </xf>
    <xf numFmtId="2" fontId="6" fillId="0" borderId="1" xfId="0" applyNumberFormat="1" applyFont="1" applyFill="1" applyBorder="1" applyAlignment="1">
      <alignment horizontal="center" vertical="center"/>
    </xf>
    <xf numFmtId="0" fontId="7" fillId="0" borderId="1" xfId="0" applyFont="1" applyFill="1" applyBorder="1" applyAlignment="1">
      <alignment horizontal="justify" wrapText="1"/>
    </xf>
    <xf numFmtId="0" fontId="7" fillId="0" borderId="1" xfId="0" applyFont="1" applyFill="1" applyBorder="1" applyAlignment="1">
      <alignment horizontal="center" vertical="center"/>
    </xf>
    <xf numFmtId="9" fontId="7" fillId="0" borderId="1" xfId="0" applyNumberFormat="1" applyFont="1" applyFill="1" applyBorder="1" applyAlignment="1">
      <alignment horizontal="center" vertical="center"/>
    </xf>
    <xf numFmtId="166" fontId="7" fillId="0" borderId="1" xfId="1" applyNumberFormat="1" applyFont="1" applyFill="1" applyBorder="1" applyAlignment="1">
      <alignment horizontal="center" vertical="center"/>
    </xf>
    <xf numFmtId="165" fontId="6" fillId="0" borderId="1" xfId="1" applyNumberFormat="1" applyFont="1" applyFill="1" applyBorder="1" applyAlignment="1">
      <alignment horizontal="center" vertical="center"/>
    </xf>
    <xf numFmtId="0" fontId="7" fillId="0" borderId="1" xfId="0" applyFont="1" applyFill="1" applyBorder="1" applyAlignment="1">
      <alignment horizontal="justify" vertical="center" wrapText="1"/>
    </xf>
    <xf numFmtId="44" fontId="7" fillId="0" borderId="1" xfId="1" applyFont="1" applyFill="1" applyBorder="1" applyAlignment="1">
      <alignment horizontal="center" vertical="center"/>
    </xf>
    <xf numFmtId="165" fontId="7" fillId="0" borderId="1" xfId="1" applyNumberFormat="1" applyFont="1" applyFill="1" applyBorder="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wrapText="1"/>
    </xf>
    <xf numFmtId="0" fontId="6" fillId="0" borderId="1" xfId="0" applyFont="1" applyBorder="1" applyAlignment="1">
      <alignment horizontal="center" vertical="center"/>
    </xf>
    <xf numFmtId="44" fontId="6" fillId="0" borderId="1" xfId="1" applyFont="1" applyBorder="1" applyAlignment="1">
      <alignment horizontal="center" vertical="center"/>
    </xf>
    <xf numFmtId="9" fontId="6" fillId="0" borderId="1" xfId="0" applyNumberFormat="1" applyFont="1" applyBorder="1" applyAlignment="1">
      <alignment horizontal="center" vertical="center"/>
    </xf>
    <xf numFmtId="44" fontId="6" fillId="0" borderId="1" xfId="1" applyFont="1" applyBorder="1" applyAlignment="1">
      <alignment vertical="center"/>
    </xf>
    <xf numFmtId="44" fontId="6" fillId="0" borderId="1" xfId="0" applyNumberFormat="1" applyFont="1" applyBorder="1" applyAlignment="1">
      <alignment vertical="center"/>
    </xf>
    <xf numFmtId="44" fontId="6" fillId="0" borderId="1" xfId="1" applyFont="1" applyBorder="1" applyAlignment="1">
      <alignment horizontal="right" vertical="center"/>
    </xf>
    <xf numFmtId="0" fontId="5" fillId="0" borderId="1" xfId="0" applyFont="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44" fontId="7" fillId="0" borderId="1" xfId="1" applyFont="1" applyBorder="1" applyAlignment="1">
      <alignment horizontal="center" vertical="center" wrapText="1"/>
    </xf>
    <xf numFmtId="164" fontId="7" fillId="0" borderId="1" xfId="2" applyNumberFormat="1" applyFont="1" applyFill="1" applyBorder="1" applyAlignment="1">
      <alignment horizontal="right" vertical="center" wrapText="1"/>
    </xf>
    <xf numFmtId="164" fontId="7" fillId="0" borderId="1" xfId="0" applyNumberFormat="1" applyFont="1" applyBorder="1" applyAlignment="1">
      <alignment horizontal="left" vertical="center" wrapText="1"/>
    </xf>
    <xf numFmtId="44" fontId="4" fillId="0" borderId="1" xfId="0" applyNumberFormat="1" applyFont="1" applyBorder="1"/>
    <xf numFmtId="164" fontId="4" fillId="0" borderId="1" xfId="0" applyNumberFormat="1" applyFont="1" applyBorder="1"/>
    <xf numFmtId="44" fontId="6" fillId="0" borderId="3" xfId="0" applyNumberFormat="1" applyFont="1" applyBorder="1" applyAlignment="1">
      <alignment vertical="center"/>
    </xf>
    <xf numFmtId="44" fontId="4" fillId="2" borderId="1" xfId="0" applyNumberFormat="1" applyFont="1" applyFill="1" applyBorder="1"/>
    <xf numFmtId="0" fontId="6" fillId="0" borderId="1" xfId="0" applyFont="1" applyBorder="1" applyAlignment="1">
      <alignment horizontal="justify" vertical="center" wrapText="1"/>
    </xf>
    <xf numFmtId="0" fontId="6" fillId="0" borderId="1" xfId="0" applyFont="1" applyFill="1" applyBorder="1" applyAlignment="1">
      <alignment wrapText="1"/>
    </xf>
    <xf numFmtId="9" fontId="6" fillId="0" borderId="1" xfId="0" applyNumberFormat="1" applyFont="1" applyFill="1" applyBorder="1" applyAlignment="1">
      <alignment horizontal="center" vertical="center"/>
    </xf>
    <xf numFmtId="44" fontId="6" fillId="0" borderId="3" xfId="0" applyNumberFormat="1" applyFont="1" applyFill="1" applyBorder="1" applyAlignment="1">
      <alignment vertical="center"/>
    </xf>
    <xf numFmtId="9" fontId="7" fillId="0" borderId="1" xfId="0" applyNumberFormat="1" applyFont="1" applyFill="1" applyBorder="1" applyAlignment="1">
      <alignment horizontal="center" vertical="center" wrapText="1"/>
    </xf>
    <xf numFmtId="44" fontId="8" fillId="0" borderId="1" xfId="1" applyFont="1" applyBorder="1" applyAlignment="1">
      <alignment horizontal="center" vertical="center"/>
    </xf>
    <xf numFmtId="9" fontId="8" fillId="0" borderId="1" xfId="0" applyNumberFormat="1" applyFont="1" applyBorder="1" applyAlignment="1">
      <alignment horizontal="center" vertical="center"/>
    </xf>
    <xf numFmtId="44" fontId="8" fillId="0" borderId="1" xfId="1" applyFont="1" applyBorder="1" applyAlignment="1">
      <alignment horizontal="right" vertical="center"/>
    </xf>
    <xf numFmtId="44" fontId="8" fillId="0" borderId="1" xfId="0" applyNumberFormat="1" applyFont="1" applyBorder="1" applyAlignment="1">
      <alignment vertical="center"/>
    </xf>
    <xf numFmtId="0" fontId="2" fillId="0" borderId="1" xfId="0" applyFont="1" applyBorder="1"/>
    <xf numFmtId="0" fontId="9" fillId="0" borderId="1" xfId="0" applyFont="1" applyBorder="1" applyAlignment="1">
      <alignment horizontal="center" vertical="center"/>
    </xf>
    <xf numFmtId="0" fontId="2" fillId="5" borderId="0" xfId="0" applyFont="1" applyFill="1"/>
    <xf numFmtId="0" fontId="9" fillId="5" borderId="2" xfId="0" applyFont="1" applyFill="1" applyBorder="1" applyAlignment="1">
      <alignment horizontal="center" vertical="center"/>
    </xf>
    <xf numFmtId="44" fontId="6" fillId="5" borderId="2" xfId="1" applyFont="1" applyFill="1" applyBorder="1" applyAlignment="1">
      <alignment vertical="center"/>
    </xf>
    <xf numFmtId="166" fontId="7" fillId="5" borderId="2" xfId="1" applyNumberFormat="1" applyFont="1" applyFill="1" applyBorder="1" applyAlignment="1">
      <alignment horizontal="center" vertical="center"/>
    </xf>
    <xf numFmtId="44" fontId="6" fillId="5" borderId="2" xfId="1" applyFont="1" applyFill="1" applyBorder="1" applyAlignment="1">
      <alignment horizontal="center" vertical="center"/>
    </xf>
    <xf numFmtId="165" fontId="7" fillId="5" borderId="2" xfId="1" applyNumberFormat="1" applyFont="1" applyFill="1" applyBorder="1" applyAlignment="1">
      <alignment horizontal="center" vertical="center"/>
    </xf>
    <xf numFmtId="44" fontId="6" fillId="5" borderId="2" xfId="1" applyFont="1" applyFill="1" applyBorder="1" applyAlignment="1">
      <alignment horizontal="right" vertical="center"/>
    </xf>
    <xf numFmtId="44" fontId="8" fillId="5" borderId="2" xfId="1" applyFont="1" applyFill="1" applyBorder="1" applyAlignment="1">
      <alignment horizontal="right" vertical="center"/>
    </xf>
    <xf numFmtId="0" fontId="2" fillId="5" borderId="2" xfId="0" applyFont="1" applyFill="1" applyBorder="1"/>
    <xf numFmtId="164" fontId="7" fillId="5" borderId="2" xfId="2" applyNumberFormat="1" applyFont="1" applyFill="1" applyBorder="1" applyAlignment="1">
      <alignment horizontal="right" vertical="center" wrapText="1"/>
    </xf>
    <xf numFmtId="0" fontId="9" fillId="3" borderId="1" xfId="0" applyFont="1" applyFill="1" applyBorder="1" applyAlignment="1">
      <alignment horizontal="center" vertical="center"/>
    </xf>
    <xf numFmtId="0" fontId="2" fillId="3" borderId="1" xfId="0" applyFont="1" applyFill="1" applyBorder="1"/>
    <xf numFmtId="44" fontId="6" fillId="3" borderId="1" xfId="1" applyFont="1" applyFill="1" applyBorder="1" applyAlignment="1">
      <alignment vertical="center"/>
    </xf>
    <xf numFmtId="166" fontId="7" fillId="3" borderId="1" xfId="1" applyNumberFormat="1" applyFont="1" applyFill="1" applyBorder="1" applyAlignment="1">
      <alignment horizontal="center" vertical="center"/>
    </xf>
    <xf numFmtId="44" fontId="6" fillId="3" borderId="1" xfId="1" applyFont="1" applyFill="1" applyBorder="1" applyAlignment="1">
      <alignment horizontal="center" vertical="center"/>
    </xf>
    <xf numFmtId="165" fontId="7" fillId="3" borderId="1" xfId="1" applyNumberFormat="1" applyFont="1" applyFill="1" applyBorder="1" applyAlignment="1">
      <alignment horizontal="center" vertical="center"/>
    </xf>
    <xf numFmtId="44" fontId="6" fillId="3" borderId="1" xfId="1" applyFont="1" applyFill="1" applyBorder="1" applyAlignment="1">
      <alignment horizontal="right" vertical="center"/>
    </xf>
    <xf numFmtId="44" fontId="8" fillId="3" borderId="1" xfId="1" applyFont="1" applyFill="1" applyBorder="1" applyAlignment="1">
      <alignment horizontal="right" vertical="center"/>
    </xf>
    <xf numFmtId="164" fontId="7" fillId="3" borderId="1" xfId="2" applyNumberFormat="1" applyFont="1" applyFill="1" applyBorder="1" applyAlignment="1">
      <alignment horizontal="right" vertical="center" wrapText="1"/>
    </xf>
    <xf numFmtId="0" fontId="9" fillId="6" borderId="1" xfId="0" applyFont="1" applyFill="1" applyBorder="1" applyAlignment="1">
      <alignment horizontal="center" vertical="center"/>
    </xf>
    <xf numFmtId="0" fontId="2" fillId="6" borderId="1" xfId="0" applyFont="1" applyFill="1" applyBorder="1"/>
    <xf numFmtId="44" fontId="6" fillId="6" borderId="1" xfId="1" applyFont="1" applyFill="1" applyBorder="1" applyAlignment="1">
      <alignment vertical="center"/>
    </xf>
    <xf numFmtId="166" fontId="7" fillId="6" borderId="1" xfId="1" applyNumberFormat="1" applyFont="1" applyFill="1" applyBorder="1" applyAlignment="1">
      <alignment horizontal="center" vertical="center"/>
    </xf>
    <xf numFmtId="44" fontId="6" fillId="6" borderId="1" xfId="1" applyFont="1" applyFill="1" applyBorder="1" applyAlignment="1">
      <alignment horizontal="center" vertical="center"/>
    </xf>
    <xf numFmtId="165" fontId="7" fillId="6" borderId="1" xfId="1" applyNumberFormat="1" applyFont="1" applyFill="1" applyBorder="1" applyAlignment="1">
      <alignment horizontal="center" vertical="center"/>
    </xf>
    <xf numFmtId="44" fontId="6" fillId="6" borderId="1" xfId="1" applyFont="1" applyFill="1" applyBorder="1" applyAlignment="1">
      <alignment horizontal="right" vertical="center"/>
    </xf>
    <xf numFmtId="44" fontId="8" fillId="6" borderId="1" xfId="1" applyFont="1" applyFill="1" applyBorder="1" applyAlignment="1">
      <alignment horizontal="right" vertical="center"/>
    </xf>
    <xf numFmtId="164" fontId="7" fillId="6" borderId="1" xfId="2" applyNumberFormat="1" applyFont="1" applyFill="1" applyBorder="1" applyAlignment="1">
      <alignment horizontal="right" vertical="center" wrapText="1"/>
    </xf>
    <xf numFmtId="0" fontId="2" fillId="0" borderId="0" xfId="0" applyFont="1" applyBorder="1"/>
    <xf numFmtId="44" fontId="2" fillId="0" borderId="0" xfId="0" applyNumberFormat="1" applyFont="1" applyBorder="1" applyAlignment="1">
      <alignment vertical="center"/>
    </xf>
    <xf numFmtId="164" fontId="7" fillId="6" borderId="2" xfId="2" applyNumberFormat="1" applyFont="1" applyFill="1" applyBorder="1" applyAlignment="1">
      <alignment horizontal="right" vertical="center" wrapText="1"/>
    </xf>
    <xf numFmtId="44" fontId="10" fillId="0" borderId="1" xfId="0" applyNumberFormat="1" applyFont="1" applyBorder="1" applyAlignment="1">
      <alignment vertical="center"/>
    </xf>
    <xf numFmtId="0" fontId="9" fillId="0" borderId="1" xfId="0" applyFont="1" applyBorder="1" applyAlignment="1">
      <alignment horizontal="center" vertical="center" wrapText="1"/>
    </xf>
    <xf numFmtId="0" fontId="4" fillId="2" borderId="1" xfId="0" applyFont="1" applyFill="1" applyBorder="1" applyAlignment="1">
      <alignment horizontal="left"/>
    </xf>
    <xf numFmtId="0" fontId="3" fillId="4" borderId="1"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4" fillId="0" borderId="2" xfId="0" applyFont="1" applyBorder="1" applyAlignment="1">
      <alignment horizontal="left"/>
    </xf>
    <xf numFmtId="0" fontId="4" fillId="0" borderId="4" xfId="0" applyFont="1" applyBorder="1" applyAlignment="1">
      <alignment horizontal="left"/>
    </xf>
    <xf numFmtId="0" fontId="4" fillId="0" borderId="3" xfId="0" applyFont="1" applyBorder="1" applyAlignment="1">
      <alignment horizontal="left"/>
    </xf>
    <xf numFmtId="0" fontId="4" fillId="0" borderId="1" xfId="0" applyFont="1" applyBorder="1" applyAlignment="1">
      <alignment horizontal="left"/>
    </xf>
  </cellXfs>
  <cellStyles count="4">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57080-F411-418F-A3B7-F3AB282BCDA4}">
  <sheetPr>
    <tabColor theme="5" tint="-0.249977111117893"/>
  </sheetPr>
  <dimension ref="B1:V21"/>
  <sheetViews>
    <sheetView tabSelected="1" zoomScale="80" zoomScaleNormal="80" workbookViewId="0">
      <selection activeCell="C4" sqref="C4"/>
    </sheetView>
  </sheetViews>
  <sheetFormatPr baseColWidth="10" defaultColWidth="11.140625" defaultRowHeight="15.75" x14ac:dyDescent="0.3"/>
  <cols>
    <col min="1" max="1" width="1.85546875" style="1" customWidth="1"/>
    <col min="2" max="2" width="5.28515625" style="1" customWidth="1"/>
    <col min="3" max="3" width="65.140625" style="1" customWidth="1"/>
    <col min="4" max="4" width="8.7109375" style="1" customWidth="1"/>
    <col min="5" max="5" width="11.42578125" style="1" customWidth="1"/>
    <col min="6" max="6" width="17.5703125" style="1" customWidth="1"/>
    <col min="7" max="7" width="8.5703125" style="1" customWidth="1"/>
    <col min="8" max="8" width="12" style="1" customWidth="1"/>
    <col min="9" max="9" width="15.42578125" style="1" customWidth="1"/>
    <col min="10" max="10" width="17.5703125" style="1" customWidth="1"/>
    <col min="11" max="11" width="20.140625" style="1" customWidth="1"/>
    <col min="12" max="12" width="17.140625" style="1" customWidth="1"/>
    <col min="13" max="13" width="18.85546875" style="1" customWidth="1"/>
    <col min="14" max="14" width="20.28515625" style="1" customWidth="1"/>
    <col min="15" max="15" width="17.28515625" style="1" customWidth="1"/>
    <col min="16" max="16" width="18" style="1" customWidth="1"/>
    <col min="17" max="16384" width="11.140625" style="1"/>
  </cols>
  <sheetData>
    <row r="1" spans="2:16" ht="36" customHeight="1" x14ac:dyDescent="0.3">
      <c r="B1" s="82" t="s">
        <v>33</v>
      </c>
      <c r="C1" s="82"/>
      <c r="D1" s="82"/>
      <c r="E1" s="82"/>
      <c r="F1" s="82"/>
      <c r="G1" s="82"/>
      <c r="H1" s="82"/>
      <c r="I1" s="82"/>
      <c r="J1" s="82"/>
      <c r="K1" s="82"/>
    </row>
    <row r="2" spans="2:16" ht="27" customHeight="1" x14ac:dyDescent="0.3">
      <c r="B2" s="2" t="s">
        <v>0</v>
      </c>
      <c r="C2" s="2" t="s">
        <v>1</v>
      </c>
      <c r="D2" s="2" t="s">
        <v>2</v>
      </c>
      <c r="E2" s="2" t="s">
        <v>3</v>
      </c>
      <c r="F2" s="2" t="s">
        <v>11</v>
      </c>
      <c r="G2" s="2" t="s">
        <v>10</v>
      </c>
      <c r="H2" s="2" t="s">
        <v>13</v>
      </c>
      <c r="I2" s="2" t="s">
        <v>15</v>
      </c>
      <c r="J2" s="3" t="s">
        <v>12</v>
      </c>
      <c r="K2" s="3" t="s">
        <v>4</v>
      </c>
      <c r="L2" s="49" t="s">
        <v>26</v>
      </c>
      <c r="M2" s="58" t="s">
        <v>27</v>
      </c>
      <c r="N2" s="67" t="s">
        <v>28</v>
      </c>
      <c r="O2" s="47" t="s">
        <v>29</v>
      </c>
      <c r="P2" s="80" t="s">
        <v>30</v>
      </c>
    </row>
    <row r="3" spans="2:16" ht="12.75" customHeight="1" x14ac:dyDescent="0.3">
      <c r="B3" s="83" t="s">
        <v>24</v>
      </c>
      <c r="C3" s="84"/>
      <c r="D3" s="84"/>
      <c r="E3" s="84"/>
      <c r="F3" s="84"/>
      <c r="G3" s="84"/>
      <c r="H3" s="84"/>
      <c r="I3" s="84"/>
      <c r="J3" s="84"/>
      <c r="K3" s="85"/>
      <c r="L3" s="48"/>
      <c r="M3" s="59"/>
      <c r="N3" s="68"/>
      <c r="O3" s="46"/>
      <c r="P3" s="46"/>
    </row>
    <row r="4" spans="2:16" ht="72.75" customHeight="1" x14ac:dyDescent="0.3">
      <c r="B4" s="18">
        <v>1</v>
      </c>
      <c r="C4" s="19" t="s">
        <v>31</v>
      </c>
      <c r="D4" s="20" t="s">
        <v>5</v>
      </c>
      <c r="E4" s="20">
        <v>5</v>
      </c>
      <c r="F4" s="21">
        <v>287550</v>
      </c>
      <c r="G4" s="22">
        <v>0.19</v>
      </c>
      <c r="H4" s="21">
        <v>67450</v>
      </c>
      <c r="I4" s="21">
        <f>H4*E4</f>
        <v>337250</v>
      </c>
      <c r="J4" s="23">
        <v>355000</v>
      </c>
      <c r="K4" s="24">
        <f t="shared" ref="K4:K9" si="0">J4*E4</f>
        <v>1775000</v>
      </c>
      <c r="L4" s="50">
        <v>355000</v>
      </c>
      <c r="M4" s="60">
        <v>370000</v>
      </c>
      <c r="N4" s="69">
        <v>360000</v>
      </c>
      <c r="O4" s="79">
        <f>L4+M4+N4</f>
        <v>1085000</v>
      </c>
      <c r="P4" s="79">
        <f>O4/3</f>
        <v>361666.66666666669</v>
      </c>
    </row>
    <row r="5" spans="2:16" ht="30.75" customHeight="1" x14ac:dyDescent="0.3">
      <c r="B5" s="4" t="s">
        <v>9</v>
      </c>
      <c r="C5" s="10" t="s">
        <v>18</v>
      </c>
      <c r="D5" s="11" t="s">
        <v>7</v>
      </c>
      <c r="E5" s="11">
        <v>100</v>
      </c>
      <c r="F5" s="13">
        <v>6100</v>
      </c>
      <c r="G5" s="12">
        <v>0</v>
      </c>
      <c r="H5" s="8">
        <v>0</v>
      </c>
      <c r="I5" s="9">
        <f t="shared" ref="I5:I9" si="1">H5*E5</f>
        <v>0</v>
      </c>
      <c r="J5" s="13">
        <v>6100</v>
      </c>
      <c r="K5" s="13">
        <f>J5*E5</f>
        <v>610000</v>
      </c>
      <c r="L5" s="51">
        <v>5990</v>
      </c>
      <c r="M5" s="61">
        <v>6400</v>
      </c>
      <c r="N5" s="70">
        <v>6100</v>
      </c>
      <c r="O5" s="79">
        <f t="shared" ref="O5:O13" si="2">L5+M5+N5</f>
        <v>18490</v>
      </c>
      <c r="P5" s="79">
        <f t="shared" ref="P5:P16" si="3">O5/3</f>
        <v>6163.333333333333</v>
      </c>
    </row>
    <row r="6" spans="2:16" ht="19.5" customHeight="1" x14ac:dyDescent="0.3">
      <c r="B6" s="4">
        <v>3</v>
      </c>
      <c r="C6" s="37" t="s">
        <v>17</v>
      </c>
      <c r="D6" s="5" t="s">
        <v>8</v>
      </c>
      <c r="E6" s="5">
        <v>1</v>
      </c>
      <c r="F6" s="6">
        <v>607500</v>
      </c>
      <c r="G6" s="7">
        <v>0.19</v>
      </c>
      <c r="H6" s="8">
        <v>142500</v>
      </c>
      <c r="I6" s="6">
        <f>H6*E6</f>
        <v>142500</v>
      </c>
      <c r="J6" s="6">
        <v>750000</v>
      </c>
      <c r="K6" s="14">
        <f t="shared" si="0"/>
        <v>750000</v>
      </c>
      <c r="L6" s="52">
        <v>750000</v>
      </c>
      <c r="M6" s="62">
        <v>740000</v>
      </c>
      <c r="N6" s="71">
        <v>780000</v>
      </c>
      <c r="O6" s="79">
        <f t="shared" si="2"/>
        <v>2270000</v>
      </c>
      <c r="P6" s="79">
        <f t="shared" si="3"/>
        <v>756666.66666666663</v>
      </c>
    </row>
    <row r="7" spans="2:16" ht="18.75" customHeight="1" x14ac:dyDescent="0.3">
      <c r="B7" s="4">
        <v>4</v>
      </c>
      <c r="C7" s="15" t="s">
        <v>19</v>
      </c>
      <c r="D7" s="11" t="s">
        <v>6</v>
      </c>
      <c r="E7" s="11">
        <v>60</v>
      </c>
      <c r="F7" s="16">
        <v>2430</v>
      </c>
      <c r="G7" s="12">
        <v>0.19</v>
      </c>
      <c r="H7" s="16">
        <v>570</v>
      </c>
      <c r="I7" s="16">
        <f>H7*E7</f>
        <v>34200</v>
      </c>
      <c r="J7" s="17">
        <v>3000</v>
      </c>
      <c r="K7" s="17">
        <f t="shared" si="0"/>
        <v>180000</v>
      </c>
      <c r="L7" s="53">
        <v>3000</v>
      </c>
      <c r="M7" s="63">
        <v>2900</v>
      </c>
      <c r="N7" s="72">
        <v>3150</v>
      </c>
      <c r="O7" s="79">
        <f t="shared" si="2"/>
        <v>9050</v>
      </c>
      <c r="P7" s="79">
        <f t="shared" si="3"/>
        <v>3016.6666666666665</v>
      </c>
    </row>
    <row r="8" spans="2:16" ht="23.25" customHeight="1" x14ac:dyDescent="0.3">
      <c r="B8" s="18">
        <v>5</v>
      </c>
      <c r="C8" s="19" t="s">
        <v>32</v>
      </c>
      <c r="D8" s="20" t="s">
        <v>6</v>
      </c>
      <c r="E8" s="20">
        <v>10</v>
      </c>
      <c r="F8" s="21">
        <v>6480</v>
      </c>
      <c r="G8" s="22">
        <v>0.19</v>
      </c>
      <c r="H8" s="21">
        <v>1520</v>
      </c>
      <c r="I8" s="21">
        <f>H8*E8</f>
        <v>15200</v>
      </c>
      <c r="J8" s="23">
        <v>8000</v>
      </c>
      <c r="K8" s="24">
        <f t="shared" si="0"/>
        <v>80000</v>
      </c>
      <c r="L8" s="50">
        <v>8000</v>
      </c>
      <c r="M8" s="60">
        <v>8200</v>
      </c>
      <c r="N8" s="69">
        <v>8350</v>
      </c>
      <c r="O8" s="79">
        <f t="shared" si="2"/>
        <v>24550</v>
      </c>
      <c r="P8" s="79">
        <f t="shared" si="3"/>
        <v>8183.333333333333</v>
      </c>
    </row>
    <row r="9" spans="2:16" ht="22.5" customHeight="1" x14ac:dyDescent="0.3">
      <c r="B9" s="18">
        <v>6</v>
      </c>
      <c r="C9" s="19" t="s">
        <v>20</v>
      </c>
      <c r="D9" s="20" t="s">
        <v>7</v>
      </c>
      <c r="E9" s="20">
        <v>1</v>
      </c>
      <c r="F9" s="21">
        <v>72900</v>
      </c>
      <c r="G9" s="22">
        <v>0.19</v>
      </c>
      <c r="H9" s="21">
        <v>17100</v>
      </c>
      <c r="I9" s="21">
        <f t="shared" si="1"/>
        <v>17100</v>
      </c>
      <c r="J9" s="25">
        <v>90000</v>
      </c>
      <c r="K9" s="24">
        <f t="shared" si="0"/>
        <v>90000</v>
      </c>
      <c r="L9" s="54">
        <v>90000</v>
      </c>
      <c r="M9" s="64">
        <v>100000</v>
      </c>
      <c r="N9" s="73">
        <v>98000</v>
      </c>
      <c r="O9" s="79">
        <f t="shared" si="2"/>
        <v>288000</v>
      </c>
      <c r="P9" s="79">
        <f t="shared" si="3"/>
        <v>96000</v>
      </c>
    </row>
    <row r="10" spans="2:16" ht="35.25" customHeight="1" x14ac:dyDescent="0.3">
      <c r="B10" s="18">
        <v>7</v>
      </c>
      <c r="C10" s="38" t="s">
        <v>21</v>
      </c>
      <c r="D10" s="5" t="s">
        <v>7</v>
      </c>
      <c r="E10" s="5">
        <v>1</v>
      </c>
      <c r="F10" s="6">
        <v>538650</v>
      </c>
      <c r="G10" s="39">
        <v>0.19</v>
      </c>
      <c r="H10" s="6">
        <v>126350</v>
      </c>
      <c r="I10" s="6">
        <f>H10*E10</f>
        <v>126350</v>
      </c>
      <c r="J10" s="6">
        <v>665000</v>
      </c>
      <c r="K10" s="40">
        <f>J10*E10</f>
        <v>665000</v>
      </c>
      <c r="L10" s="52">
        <v>665000</v>
      </c>
      <c r="M10" s="62">
        <v>690000</v>
      </c>
      <c r="N10" s="71">
        <v>700000</v>
      </c>
      <c r="O10" s="79">
        <f t="shared" si="2"/>
        <v>2055000</v>
      </c>
      <c r="P10" s="79">
        <f t="shared" si="3"/>
        <v>685000</v>
      </c>
    </row>
    <row r="11" spans="2:16" ht="39" customHeight="1" x14ac:dyDescent="0.3">
      <c r="B11" s="18">
        <v>8</v>
      </c>
      <c r="C11" s="38" t="s">
        <v>25</v>
      </c>
      <c r="D11" s="5" t="s">
        <v>7</v>
      </c>
      <c r="E11" s="5">
        <v>1</v>
      </c>
      <c r="F11" s="6">
        <v>862650</v>
      </c>
      <c r="G11" s="39">
        <v>0.19</v>
      </c>
      <c r="H11" s="6">
        <v>202350</v>
      </c>
      <c r="I11" s="6">
        <f>H11*E11</f>
        <v>202350</v>
      </c>
      <c r="J11" s="6">
        <v>1065000</v>
      </c>
      <c r="K11" s="40">
        <f>J11*E11</f>
        <v>1065000</v>
      </c>
      <c r="L11" s="52">
        <v>1065000</v>
      </c>
      <c r="M11" s="62">
        <v>1040000</v>
      </c>
      <c r="N11" s="71">
        <v>1200000</v>
      </c>
      <c r="O11" s="79">
        <f t="shared" si="2"/>
        <v>3305000</v>
      </c>
      <c r="P11" s="79">
        <f t="shared" si="3"/>
        <v>1101666.6666666667</v>
      </c>
    </row>
    <row r="12" spans="2:16" ht="42" customHeight="1" x14ac:dyDescent="0.3">
      <c r="B12" s="18">
        <v>9</v>
      </c>
      <c r="C12" s="38" t="s">
        <v>23</v>
      </c>
      <c r="D12" s="5" t="s">
        <v>7</v>
      </c>
      <c r="E12" s="5">
        <v>1</v>
      </c>
      <c r="F12" s="42">
        <v>1215000</v>
      </c>
      <c r="G12" s="43">
        <v>0.19</v>
      </c>
      <c r="H12" s="42">
        <v>285000</v>
      </c>
      <c r="I12" s="42">
        <f t="shared" ref="I12" si="4">H12*E12</f>
        <v>285000</v>
      </c>
      <c r="J12" s="44">
        <v>1500000</v>
      </c>
      <c r="K12" s="45">
        <f>J12*E12</f>
        <v>1500000</v>
      </c>
      <c r="L12" s="55">
        <v>1500000</v>
      </c>
      <c r="M12" s="65">
        <v>1600000</v>
      </c>
      <c r="N12" s="74">
        <v>1560000</v>
      </c>
      <c r="O12" s="79">
        <f t="shared" si="2"/>
        <v>4660000</v>
      </c>
      <c r="P12" s="79">
        <f t="shared" si="3"/>
        <v>1553333.3333333333</v>
      </c>
    </row>
    <row r="13" spans="2:16" ht="15" customHeight="1" x14ac:dyDescent="0.3">
      <c r="B13" s="86" t="s">
        <v>34</v>
      </c>
      <c r="C13" s="87"/>
      <c r="D13" s="87"/>
      <c r="E13" s="87"/>
      <c r="F13" s="87"/>
      <c r="G13" s="87"/>
      <c r="H13" s="87"/>
      <c r="I13" s="87"/>
      <c r="J13" s="87"/>
      <c r="K13" s="88"/>
      <c r="L13" s="56"/>
      <c r="M13" s="59"/>
      <c r="N13" s="68"/>
      <c r="O13" s="79">
        <f t="shared" si="2"/>
        <v>0</v>
      </c>
      <c r="P13" s="79">
        <f t="shared" si="3"/>
        <v>0</v>
      </c>
    </row>
    <row r="14" spans="2:16" ht="87" customHeight="1" x14ac:dyDescent="0.3">
      <c r="B14" s="26">
        <v>10</v>
      </c>
      <c r="C14" s="27" t="s">
        <v>35</v>
      </c>
      <c r="D14" s="28" t="s">
        <v>22</v>
      </c>
      <c r="E14" s="29">
        <v>4</v>
      </c>
      <c r="F14" s="30">
        <v>1724085</v>
      </c>
      <c r="G14" s="41">
        <v>0.19</v>
      </c>
      <c r="H14" s="30">
        <v>404415</v>
      </c>
      <c r="I14" s="30">
        <f>H14*E14</f>
        <v>1617660</v>
      </c>
      <c r="J14" s="31">
        <v>2128500</v>
      </c>
      <c r="K14" s="32">
        <f>J14*E14</f>
        <v>8514000</v>
      </c>
      <c r="L14" s="57">
        <v>2300000</v>
      </c>
      <c r="M14" s="66">
        <v>2700000</v>
      </c>
      <c r="N14" s="78">
        <v>2265000</v>
      </c>
      <c r="O14" s="79">
        <f>N14+M14+L14</f>
        <v>7265000</v>
      </c>
      <c r="P14" s="79">
        <f t="shared" si="3"/>
        <v>2421666.6666666665</v>
      </c>
    </row>
    <row r="15" spans="2:16" ht="79.5" customHeight="1" x14ac:dyDescent="0.3">
      <c r="B15" s="26">
        <v>11</v>
      </c>
      <c r="C15" s="27" t="s">
        <v>36</v>
      </c>
      <c r="D15" s="28" t="s">
        <v>22</v>
      </c>
      <c r="E15" s="29">
        <v>3</v>
      </c>
      <c r="F15" s="30">
        <v>1724085</v>
      </c>
      <c r="G15" s="41">
        <v>0.19</v>
      </c>
      <c r="H15" s="30">
        <v>404415</v>
      </c>
      <c r="I15" s="30">
        <f t="shared" ref="I15:I16" si="5">H15*E15</f>
        <v>1213245</v>
      </c>
      <c r="J15" s="31">
        <v>2128500</v>
      </c>
      <c r="K15" s="35">
        <f>J15*E15</f>
        <v>6385500</v>
      </c>
      <c r="L15" s="57">
        <v>2300000</v>
      </c>
      <c r="M15" s="66">
        <v>2700000</v>
      </c>
      <c r="N15" s="78">
        <v>2265000</v>
      </c>
      <c r="O15" s="79">
        <f t="shared" ref="O15:O16" si="6">N15+M15+L15</f>
        <v>7265000</v>
      </c>
      <c r="P15" s="79">
        <f t="shared" si="3"/>
        <v>2421666.6666666665</v>
      </c>
    </row>
    <row r="16" spans="2:16" ht="84" customHeight="1" x14ac:dyDescent="0.3">
      <c r="B16" s="26">
        <v>12</v>
      </c>
      <c r="C16" s="27" t="s">
        <v>37</v>
      </c>
      <c r="D16" s="28" t="s">
        <v>22</v>
      </c>
      <c r="E16" s="29">
        <v>3</v>
      </c>
      <c r="F16" s="30">
        <v>1724085</v>
      </c>
      <c r="G16" s="41">
        <v>0.19</v>
      </c>
      <c r="H16" s="30">
        <v>404415</v>
      </c>
      <c r="I16" s="30">
        <f t="shared" si="5"/>
        <v>1213245</v>
      </c>
      <c r="J16" s="31">
        <v>2128500</v>
      </c>
      <c r="K16" s="35">
        <f>J16*E16</f>
        <v>6385500</v>
      </c>
      <c r="L16" s="57">
        <v>2300000</v>
      </c>
      <c r="M16" s="66">
        <v>2700000</v>
      </c>
      <c r="N16" s="75">
        <v>2265000</v>
      </c>
      <c r="O16" s="79">
        <f t="shared" si="6"/>
        <v>7265000</v>
      </c>
      <c r="P16" s="79">
        <f t="shared" si="3"/>
        <v>2421666.6666666665</v>
      </c>
    </row>
    <row r="17" spans="2:22" ht="13.5" customHeight="1" x14ac:dyDescent="0.3">
      <c r="B17" s="89" t="s">
        <v>14</v>
      </c>
      <c r="C17" s="90"/>
      <c r="D17" s="90"/>
      <c r="E17" s="90"/>
      <c r="F17" s="90"/>
      <c r="G17" s="90"/>
      <c r="H17" s="90"/>
      <c r="I17" s="90"/>
      <c r="J17" s="91"/>
      <c r="K17" s="33">
        <f>K19-K18</f>
        <v>22795900</v>
      </c>
      <c r="N17" s="76"/>
      <c r="O17" s="77"/>
      <c r="P17" s="77"/>
      <c r="Q17" s="76"/>
      <c r="R17" s="76"/>
      <c r="S17" s="76"/>
      <c r="T17" s="76"/>
      <c r="U17" s="76"/>
      <c r="V17" s="76"/>
    </row>
    <row r="18" spans="2:22" ht="15" customHeight="1" x14ac:dyDescent="0.3">
      <c r="B18" s="92" t="s">
        <v>16</v>
      </c>
      <c r="C18" s="92"/>
      <c r="D18" s="92"/>
      <c r="E18" s="92"/>
      <c r="F18" s="92"/>
      <c r="G18" s="92"/>
      <c r="H18" s="92"/>
      <c r="I18" s="92"/>
      <c r="J18" s="92"/>
      <c r="K18" s="34">
        <f>I16+I15+I14+I12+I11+I10+I9+I8+I7+I6+I4</f>
        <v>5204100</v>
      </c>
      <c r="N18" s="76"/>
      <c r="O18" s="77"/>
      <c r="P18" s="77"/>
      <c r="Q18" s="77"/>
      <c r="R18" s="76"/>
      <c r="S18" s="76"/>
      <c r="T18" s="76"/>
      <c r="U18" s="76"/>
      <c r="V18" s="76"/>
    </row>
    <row r="19" spans="2:22" x14ac:dyDescent="0.3">
      <c r="B19" s="81" t="s">
        <v>4</v>
      </c>
      <c r="C19" s="81"/>
      <c r="D19" s="81"/>
      <c r="E19" s="81"/>
      <c r="F19" s="81"/>
      <c r="G19" s="81"/>
      <c r="H19" s="81"/>
      <c r="I19" s="81"/>
      <c r="J19" s="81"/>
      <c r="K19" s="36">
        <f>K4+K5+K6+K7+K8+K9+K10+K11+K12+K14+K15+K16</f>
        <v>28000000</v>
      </c>
      <c r="N19" s="76"/>
      <c r="O19" s="77"/>
      <c r="P19" s="77"/>
      <c r="Q19" s="76"/>
      <c r="R19" s="76"/>
      <c r="S19" s="76"/>
      <c r="T19" s="76"/>
      <c r="U19" s="76"/>
      <c r="V19" s="76"/>
    </row>
    <row r="20" spans="2:22" x14ac:dyDescent="0.3">
      <c r="N20" s="76"/>
      <c r="O20" s="76"/>
      <c r="P20" s="76"/>
      <c r="Q20" s="76"/>
      <c r="R20" s="76"/>
      <c r="S20" s="76"/>
      <c r="T20" s="76"/>
      <c r="U20" s="76"/>
      <c r="V20" s="76"/>
    </row>
    <row r="21" spans="2:22" x14ac:dyDescent="0.3">
      <c r="N21" s="76"/>
      <c r="O21" s="76"/>
      <c r="P21" s="76"/>
      <c r="Q21" s="76"/>
      <c r="R21" s="76"/>
      <c r="S21" s="76"/>
      <c r="T21" s="76"/>
      <c r="U21" s="76"/>
      <c r="V21" s="76"/>
    </row>
  </sheetData>
  <mergeCells count="6">
    <mergeCell ref="B19:J19"/>
    <mergeCell ref="B1:K1"/>
    <mergeCell ref="B3:K3"/>
    <mergeCell ref="B13:K13"/>
    <mergeCell ref="B17:J17"/>
    <mergeCell ref="B18:J18"/>
  </mergeCells>
  <pageMargins left="0.70866141732283472" right="0.70866141732283472" top="0.74803149606299213" bottom="0.74803149606299213" header="0.31496062992125984" footer="0.31496062992125984"/>
  <pageSetup scale="90"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Estudio de Mercado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Salud Publica Rondón</dc:creator>
  <cp:lastModifiedBy>DQ2030LA</cp:lastModifiedBy>
  <cp:lastPrinted>2022-03-30T15:22:11Z</cp:lastPrinted>
  <dcterms:created xsi:type="dcterms:W3CDTF">2021-11-23T15:35:42Z</dcterms:created>
  <dcterms:modified xsi:type="dcterms:W3CDTF">2022-07-07T23:20:24Z</dcterms:modified>
</cp:coreProperties>
</file>