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ownloads\"/>
    </mc:Choice>
  </mc:AlternateContent>
  <xr:revisionPtr revIDLastSave="0" documentId="13_ncr:1_{B41A2FED-E68C-4ECB-8258-5526F4F69956}" xr6:coauthVersionLast="47" xr6:coauthVersionMax="47" xr10:uidLastSave="{00000000-0000-0000-0000-000000000000}"/>
  <bookViews>
    <workbookView xWindow="-120" yWindow="-120" windowWidth="20730" windowHeight="11040" xr2:uid="{33E5AD41-4A1D-47BC-851F-B7C6EA09B636}"/>
  </bookViews>
  <sheets>
    <sheet name="Estudio de Mercado"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5" i="8" l="1"/>
  <c r="O16" i="8"/>
  <c r="O14" i="8"/>
  <c r="P14" i="8" s="1"/>
  <c r="O5" i="8"/>
  <c r="P5" i="8" s="1"/>
  <c r="O6" i="8"/>
  <c r="P6" i="8" s="1"/>
  <c r="O7" i="8"/>
  <c r="P7" i="8" s="1"/>
  <c r="O8" i="8"/>
  <c r="P8" i="8" s="1"/>
  <c r="O9" i="8"/>
  <c r="P9" i="8" s="1"/>
  <c r="O10" i="8"/>
  <c r="P10" i="8" s="1"/>
  <c r="O11" i="8"/>
  <c r="P11" i="8" s="1"/>
  <c r="O12" i="8"/>
  <c r="P12" i="8" s="1"/>
  <c r="O13" i="8"/>
  <c r="P13" i="8" s="1"/>
  <c r="P15" i="8"/>
  <c r="P16" i="8"/>
  <c r="O4" i="8"/>
  <c r="P4" i="8" s="1"/>
  <c r="K11" i="8"/>
  <c r="I11" i="8"/>
  <c r="K5" i="8"/>
  <c r="K12" i="8"/>
  <c r="I12" i="8"/>
  <c r="K16" i="8" l="1"/>
  <c r="I16" i="8"/>
  <c r="K15" i="8"/>
  <c r="I15" i="8"/>
  <c r="K14" i="8"/>
  <c r="I14" i="8"/>
  <c r="K10" i="8"/>
  <c r="I10" i="8"/>
  <c r="K9" i="8"/>
  <c r="I9" i="8"/>
  <c r="K8" i="8"/>
  <c r="I8" i="8"/>
  <c r="K7" i="8"/>
  <c r="I7" i="8"/>
  <c r="K6" i="8"/>
  <c r="I6" i="8"/>
  <c r="I5" i="8"/>
  <c r="K4" i="8"/>
  <c r="I4" i="8"/>
  <c r="K18" i="8" l="1"/>
  <c r="K19" i="8"/>
  <c r="K17" i="8" s="1"/>
</calcChain>
</file>

<file path=xl/sharedStrings.xml><?xml version="1.0" encoding="utf-8"?>
<sst xmlns="http://schemas.openxmlformats.org/spreadsheetml/2006/main" count="46" uniqueCount="38">
  <si>
    <t>ITEM</t>
  </si>
  <si>
    <t>DETALLE</t>
  </si>
  <si>
    <t>UNIDAD</t>
  </si>
  <si>
    <t>CANTIDAD</t>
  </si>
  <si>
    <t>VALOR TOTAL</t>
  </si>
  <si>
    <t>Horas</t>
  </si>
  <si>
    <t>Unidades</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</si>
  <si>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</si>
  <si>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</si>
  <si>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</si>
  <si>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2.</t>
  </si>
  <si>
    <t>I.V.A</t>
  </si>
  <si>
    <t>VALOR ANTES DEL I.V.A</t>
  </si>
  <si>
    <t>VALOR UNITARIO CON I.V.A</t>
  </si>
  <si>
    <t>V.R            IVA</t>
  </si>
  <si>
    <t>SUB TOTAL</t>
  </si>
  <si>
    <t>VALOR TOTAL DE IVA</t>
  </si>
  <si>
    <t>VALOR DEL I.V.A</t>
  </si>
  <si>
    <t>Ambientacion del lugar (Decoracion con globos, cintas y decorativos)</t>
  </si>
  <si>
    <t xml:space="preserve">Suministro de refrigerios, el cual consiste en un producto solido y un producto liquido refrescante, productos Industrializados. </t>
  </si>
  <si>
    <t>SILLAS PLASTICAS: Alquiler de sillas tipo plástico para los asistentes.</t>
  </si>
  <si>
    <t>MESAS PLASTICAS: Alquiler de 10 mesas tipo plástico para la mesa de protocolo, incluye decoración.</t>
  </si>
  <si>
    <t>Alquiler de Carpa en Lona, (color libre) medidas minimas de 3.5 Mt, cuadrados.</t>
  </si>
  <si>
    <t>PENDO PUBLICITARIO: Diseño y elaboración de pendón elaborados en lona banner  de 2 metros de largo x 1 metro de ancho. Incluye soporte para pendón.</t>
  </si>
  <si>
    <t>Talleres</t>
  </si>
  <si>
    <t>LOGISTICA EL DESARROLLO DE TALLERES PARA EL FORTALECIMIENTO DEL DESARROLLO DE CAPACIDADES EN LAS MUJERES DE HATO COROZAL CASANARE</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</si>
  <si>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</si>
  <si>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</si>
  <si>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t>WYL S.A.S</t>
  </si>
  <si>
    <t>JABENE</t>
  </si>
  <si>
    <t>CONCAPROC</t>
  </si>
  <si>
    <t>SUMATORIA</t>
  </si>
  <si>
    <t>OBJETO: PRESTACION DE SERVICIOS PARA EL DESARROLLO DE ACCIONES ENCAMINADAS AL FORTALECIMIENTO DE LA POBLACION MUJER DEL MUNICIPIO DE HATO COROZAL-CASANARE</t>
  </si>
  <si>
    <t>VALOR PROMEDIO</t>
  </si>
  <si>
    <r>
      <t xml:space="preserve">VALLA PUBLICITARIA: Diseño y elaboración de valla elaborada en lona banner  </t>
    </r>
    <r>
      <rPr>
        <sz val="12"/>
        <rFont val="Arial"/>
        <family val="2"/>
      </rPr>
      <t>de 4 metros de largo X  70 Cm de ancho.</t>
    </r>
    <r>
      <rPr>
        <sz val="12"/>
        <color theme="1"/>
        <rFont val="Arial"/>
        <family val="2"/>
      </rPr>
      <t xml:space="preserve"> (Incluye soporte metalico para su fijación).</t>
    </r>
  </si>
  <si>
    <r>
      <t xml:space="preserve">Sesiones (talleres) para ralizar el desarrollo de capacidades en las tematicas de Ideas de </t>
    </r>
    <r>
      <rPr>
        <b/>
        <sz val="12"/>
        <rFont val="Arial"/>
        <family val="2"/>
      </rPr>
      <t>Tematica</t>
    </r>
    <r>
      <rPr>
        <sz val="12"/>
        <rFont val="Arial"/>
        <family val="2"/>
      </rPr>
      <t xml:space="preserve"> </t>
    </r>
    <r>
      <rPr>
        <b/>
        <sz val="12"/>
        <rFont val="Arial"/>
        <family val="2"/>
      </rPr>
      <t>(1)</t>
    </r>
    <r>
      <rPr>
        <sz val="12"/>
        <rFont val="Arial"/>
        <family val="2"/>
      </rPr>
      <t xml:space="preserve"> </t>
    </r>
    <r>
      <rPr>
        <b/>
        <sz val="12"/>
        <rFont val="Arial"/>
        <family val="2"/>
      </rPr>
      <t xml:space="preserve">Empredimiento y los beneficios del trabajo asociativo, Tematica (2)  Ideas manejo responsable de las finanzas </t>
    </r>
    <r>
      <rPr>
        <sz val="12"/>
        <rFont val="Arial"/>
        <family val="2"/>
      </rPr>
      <t>en las mujeres. (Incluye; zona de hidratacion, cafeteria, Refriegerios (alimento solido: Sandwich o Pastel de pollo o carne, con bedida en empaque industrizalido), ayudas audiovisuales.(Dirigido por profesional en Administración de empresas, con experiencia minima de (05) años), por espacio de 5 horas cada uno, para 20 mujeres. (Certificado de Asistencia).</t>
    </r>
  </si>
  <si>
    <r>
      <t xml:space="preserve">Sesiones (talleres) para ralizar el desarrollo de capacidades en las tematicas de </t>
    </r>
    <r>
      <rPr>
        <b/>
        <sz val="12"/>
        <rFont val="Arial"/>
        <family val="2"/>
      </rPr>
      <t>Ideas manejo responsable de las finanzas</t>
    </r>
    <r>
      <rPr>
        <sz val="12"/>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con experiencia minima de (05) años), por espacio de 5 horas cada uno, para 20 mujeres. (Certificado de Asistencia).</t>
    </r>
  </si>
  <si>
    <r>
      <t xml:space="preserve">Sesiones (talleres) para ralizar el desarrollo de capacidades en las tematicas de </t>
    </r>
    <r>
      <rPr>
        <b/>
        <sz val="12"/>
        <rFont val="Arial"/>
        <family val="2"/>
      </rPr>
      <t>Manejo de buenas practicas Agricolas</t>
    </r>
    <r>
      <rPr>
        <sz val="12"/>
        <rFont val="Arial"/>
        <family val="2"/>
      </rPr>
      <t xml:space="preserve"> en las mujeres de Hato Corozal.(Incluye; zona de hidratacion, cafeteria, Refriegerios (alimento solido: Sandwich o Pastes de pollo o carne, con bedida en empaque industrizalido), ayudas audiovisuales.(Dirigido por profesional en Agropecuaria, con experiencia superior a (04) años), por espacio de 5 horas cada uno, para 20 mujeres. (Certificado de Asistencia).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</si>
</sst>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9" x14ac:knownFonts="1">
    <font>
      <sz val="11"/>
      <color theme="1"/>
      <name val="Calibri"/>
      <family val="2"/>
      <scheme val="minor"/>
    </font>
    <font>
      <sz val="11"/>
      <color theme="1"/>
      <name val="Calibri"/>
      <family val="2"/>
      <scheme val="minor"/>
    </font>
    <font>
      <sz val="11"/>
      <color theme="1"/>
      <name val="Franklin Gothic Book"/>
      <family val="2"/>
    </font>
    <font>
      <b/>
      <sz val="12"/>
      <color theme="1"/>
      <name val="Arial"/>
      <family val="2"/>
    </font>
    <font>
      <sz val="12"/>
      <color theme="1"/>
      <name val="Franklin Gothic Book"/>
      <family val="2"/>
    </font>
    <font>
      <b/>
      <sz val="12"/>
      <color theme="1"/>
      <name val="Franklin Gothic Book"/>
      <family val="2"/>
    </font>
    <font>
      <b/>
      <sz val="12"/>
      <name val="Arial"/>
      <family val="2"/>
    </font>
    <font>
      <sz val="12"/>
      <color theme="1"/>
      <name val="Arial"/>
      <family val="2"/>
    </font>
    <font>
      <sz val="12"/>
      <name val="Arial"/>
      <family val="2"/>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2" fillId="0" borderId="0" xfId="0" applyFont="1"/>
    <xf numFmtId="0" fontId="2" fillId="0" borderId="0" xfId="0" applyFont="1" applyBorder="1"/>
    <xf numFmtId="44" fontId="2" fillId="0" borderId="0" xfId="0" applyNumberFormat="1" applyFont="1" applyBorder="1" applyAlignment="1">
      <alignment vertical="center"/>
    </xf>
    <xf numFmtId="0" fontId="3" fillId="4" borderId="1" xfId="0" applyFont="1" applyFill="1" applyBorder="1" applyAlignment="1">
      <alignment horizontal="center" vertical="center" wrapText="1"/>
    </xf>
    <xf numFmtId="0" fontId="4" fillId="0" borderId="0" xfId="0" applyFo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4" fillId="5" borderId="0" xfId="0" applyFont="1" applyFill="1"/>
    <xf numFmtId="0" fontId="4" fillId="3" borderId="1" xfId="0" applyFont="1" applyFill="1" applyBorder="1"/>
    <xf numFmtId="0" fontId="4" fillId="6" borderId="1" xfId="0" applyFont="1" applyFill="1" applyBorder="1"/>
    <xf numFmtId="0" fontId="4" fillId="0" borderId="1" xfId="0" applyFont="1" applyBorder="1"/>
    <xf numFmtId="0" fontId="3" fillId="0" borderId="1" xfId="0"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horizontal="center" vertical="center"/>
    </xf>
    <xf numFmtId="44" fontId="7" fillId="0" borderId="1" xfId="1" applyFont="1" applyBorder="1" applyAlignment="1">
      <alignment horizontal="center" vertical="center"/>
    </xf>
    <xf numFmtId="9" fontId="7" fillId="0" borderId="1" xfId="0" applyNumberFormat="1" applyFont="1" applyBorder="1" applyAlignment="1">
      <alignment horizontal="center" vertical="center"/>
    </xf>
    <xf numFmtId="44" fontId="7" fillId="0" borderId="1" xfId="1" applyFont="1" applyBorder="1" applyAlignment="1">
      <alignment vertical="center"/>
    </xf>
    <xf numFmtId="44" fontId="7" fillId="0" borderId="1" xfId="0" applyNumberFormat="1" applyFont="1" applyBorder="1" applyAlignment="1">
      <alignment vertical="center"/>
    </xf>
    <xf numFmtId="44" fontId="7" fillId="5" borderId="2" xfId="1" applyFont="1" applyFill="1" applyBorder="1" applyAlignment="1">
      <alignment vertical="center"/>
    </xf>
    <xf numFmtId="44" fontId="7" fillId="3" borderId="1" xfId="1" applyFont="1" applyFill="1" applyBorder="1" applyAlignment="1">
      <alignment vertical="center"/>
    </xf>
    <xf numFmtId="44" fontId="7" fillId="6" borderId="1" xfId="1" applyFont="1" applyFill="1" applyBorder="1" applyAlignment="1">
      <alignment vertical="center"/>
    </xf>
    <xf numFmtId="44" fontId="4" fillId="0" borderId="1" xfId="0" applyNumberFormat="1" applyFont="1" applyBorder="1" applyAlignment="1">
      <alignment vertical="center"/>
    </xf>
    <xf numFmtId="0" fontId="3" fillId="0" borderId="1" xfId="0" applyFont="1" applyFill="1" applyBorder="1" applyAlignment="1">
      <alignment horizontal="center" vertical="center"/>
    </xf>
    <xf numFmtId="0" fontId="8" fillId="0" borderId="1" xfId="0" applyFont="1" applyFill="1" applyBorder="1" applyAlignment="1">
      <alignment horizontal="justify" wrapText="1"/>
    </xf>
    <xf numFmtId="0" fontId="8" fillId="0" borderId="1" xfId="0" applyFont="1" applyFill="1" applyBorder="1" applyAlignment="1">
      <alignment horizontal="center" vertical="center"/>
    </xf>
    <xf numFmtId="166" fontId="8" fillId="0" borderId="1" xfId="1"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166" fontId="8" fillId="5" borderId="2" xfId="1" applyNumberFormat="1" applyFont="1" applyFill="1" applyBorder="1" applyAlignment="1">
      <alignment horizontal="center" vertical="center"/>
    </xf>
    <xf numFmtId="166" fontId="8" fillId="3" borderId="1" xfId="1" applyNumberFormat="1" applyFont="1" applyFill="1" applyBorder="1" applyAlignment="1">
      <alignment horizontal="center" vertical="center"/>
    </xf>
    <xf numFmtId="166" fontId="8" fillId="6" borderId="1" xfId="1" applyNumberFormat="1" applyFont="1" applyFill="1" applyBorder="1" applyAlignment="1">
      <alignment horizontal="center" vertical="center"/>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xf>
    <xf numFmtId="44" fontId="7" fillId="0" borderId="1" xfId="1" applyFont="1" applyFill="1" applyBorder="1" applyAlignment="1">
      <alignment horizontal="center" vertical="center"/>
    </xf>
    <xf numFmtId="9" fontId="7" fillId="0" borderId="1" xfId="3" applyFont="1" applyFill="1" applyBorder="1" applyAlignment="1">
      <alignment horizontal="center" vertical="center"/>
    </xf>
    <xf numFmtId="165" fontId="7" fillId="0" borderId="1" xfId="1" applyNumberFormat="1" applyFont="1" applyFill="1" applyBorder="1" applyAlignment="1">
      <alignment horizontal="center" vertical="center"/>
    </xf>
    <xf numFmtId="44" fontId="7" fillId="5" borderId="2" xfId="1" applyFont="1" applyFill="1" applyBorder="1" applyAlignment="1">
      <alignment horizontal="center" vertical="center"/>
    </xf>
    <xf numFmtId="44" fontId="7" fillId="3" borderId="1" xfId="1" applyFont="1" applyFill="1" applyBorder="1" applyAlignment="1">
      <alignment horizontal="center" vertical="center"/>
    </xf>
    <xf numFmtId="44" fontId="7" fillId="6" borderId="1" xfId="1" applyFont="1" applyFill="1" applyBorder="1" applyAlignment="1">
      <alignment horizontal="center" vertical="center"/>
    </xf>
    <xf numFmtId="0" fontId="8" fillId="0" borderId="1" xfId="0" applyFont="1" applyFill="1" applyBorder="1" applyAlignment="1">
      <alignment horizontal="justify" vertical="center" wrapText="1"/>
    </xf>
    <xf numFmtId="44" fontId="8" fillId="0" borderId="1" xfId="1" applyFont="1" applyFill="1" applyBorder="1" applyAlignment="1">
      <alignment horizontal="center" vertical="center"/>
    </xf>
    <xf numFmtId="165" fontId="8" fillId="0" borderId="1" xfId="1" applyNumberFormat="1" applyFont="1" applyFill="1" applyBorder="1" applyAlignment="1">
      <alignment horizontal="center" vertical="center"/>
    </xf>
    <xf numFmtId="165" fontId="8" fillId="5" borderId="2" xfId="1" applyNumberFormat="1" applyFont="1" applyFill="1" applyBorder="1" applyAlignment="1">
      <alignment horizontal="center" vertical="center"/>
    </xf>
    <xf numFmtId="165" fontId="8" fillId="3" borderId="1" xfId="1" applyNumberFormat="1" applyFont="1" applyFill="1" applyBorder="1" applyAlignment="1">
      <alignment horizontal="center" vertical="center"/>
    </xf>
    <xf numFmtId="165" fontId="8" fillId="6" borderId="1" xfId="1" applyNumberFormat="1" applyFont="1" applyFill="1" applyBorder="1" applyAlignment="1">
      <alignment horizontal="center" vertical="center"/>
    </xf>
    <xf numFmtId="44" fontId="7" fillId="0" borderId="1" xfId="1" applyFont="1" applyBorder="1" applyAlignment="1">
      <alignment horizontal="right" vertical="center"/>
    </xf>
    <xf numFmtId="44" fontId="7" fillId="5" borderId="2" xfId="1" applyFont="1" applyFill="1" applyBorder="1" applyAlignment="1">
      <alignment horizontal="right" vertical="center"/>
    </xf>
    <xf numFmtId="44" fontId="7" fillId="3" borderId="1" xfId="1" applyFont="1" applyFill="1" applyBorder="1" applyAlignment="1">
      <alignment horizontal="right" vertical="center"/>
    </xf>
    <xf numFmtId="44" fontId="7" fillId="6" borderId="1" xfId="1" applyFont="1" applyFill="1" applyBorder="1" applyAlignment="1">
      <alignment horizontal="right" vertical="center"/>
    </xf>
    <xf numFmtId="0" fontId="7" fillId="0" borderId="1" xfId="0" applyFont="1" applyFill="1" applyBorder="1" applyAlignment="1">
      <alignment wrapText="1"/>
    </xf>
    <xf numFmtId="9" fontId="7" fillId="0" borderId="1" xfId="0" applyNumberFormat="1" applyFont="1" applyFill="1" applyBorder="1" applyAlignment="1">
      <alignment horizontal="center" vertical="center"/>
    </xf>
    <xf numFmtId="44" fontId="7" fillId="0" borderId="3" xfId="0" applyNumberFormat="1" applyFont="1" applyFill="1" applyBorder="1" applyAlignment="1">
      <alignment vertical="center"/>
    </xf>
    <xf numFmtId="44" fontId="4" fillId="0" borderId="1" xfId="1" applyFont="1" applyBorder="1" applyAlignment="1">
      <alignment horizontal="center" vertical="center"/>
    </xf>
    <xf numFmtId="9" fontId="4" fillId="0" borderId="1" xfId="0" applyNumberFormat="1" applyFont="1" applyBorder="1" applyAlignment="1">
      <alignment horizontal="center" vertical="center"/>
    </xf>
    <xf numFmtId="44" fontId="4" fillId="0" borderId="1" xfId="1" applyFont="1" applyBorder="1" applyAlignment="1">
      <alignment horizontal="right" vertical="center"/>
    </xf>
    <xf numFmtId="44" fontId="4" fillId="5" borderId="2" xfId="1" applyFont="1" applyFill="1" applyBorder="1" applyAlignment="1">
      <alignment horizontal="right" vertical="center"/>
    </xf>
    <xf numFmtId="44" fontId="4" fillId="3" borderId="1" xfId="1" applyFont="1" applyFill="1" applyBorder="1" applyAlignment="1">
      <alignment horizontal="right" vertical="center"/>
    </xf>
    <xf numFmtId="44" fontId="4" fillId="6" borderId="1" xfId="1" applyFont="1" applyFill="1" applyBorder="1" applyAlignment="1">
      <alignment horizontal="righ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5" borderId="2" xfId="0" applyFont="1" applyFill="1" applyBorder="1"/>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4" fontId="8" fillId="0" borderId="1" xfId="1" applyFont="1" applyBorder="1" applyAlignment="1">
      <alignment horizontal="center" vertical="center" wrapText="1"/>
    </xf>
    <xf numFmtId="9" fontId="8" fillId="0" borderId="1" xfId="0" applyNumberFormat="1" applyFont="1" applyFill="1" applyBorder="1" applyAlignment="1">
      <alignment horizontal="center" vertical="center" wrapText="1"/>
    </xf>
    <xf numFmtId="164" fontId="8" fillId="0" borderId="1" xfId="2" applyNumberFormat="1" applyFont="1" applyFill="1" applyBorder="1" applyAlignment="1">
      <alignment horizontal="right" vertical="center" wrapText="1"/>
    </xf>
    <xf numFmtId="164" fontId="8" fillId="0" borderId="1" xfId="0" applyNumberFormat="1" applyFont="1" applyBorder="1" applyAlignment="1">
      <alignment horizontal="left" vertical="center" wrapText="1"/>
    </xf>
    <xf numFmtId="164" fontId="8" fillId="5" borderId="2" xfId="2" applyNumberFormat="1" applyFont="1" applyFill="1" applyBorder="1" applyAlignment="1">
      <alignment horizontal="right" vertical="center" wrapText="1"/>
    </xf>
    <xf numFmtId="164" fontId="8" fillId="3" borderId="1" xfId="2" applyNumberFormat="1" applyFont="1" applyFill="1" applyBorder="1" applyAlignment="1">
      <alignment horizontal="right" vertical="center" wrapText="1"/>
    </xf>
    <xf numFmtId="164" fontId="8" fillId="6" borderId="2" xfId="2" applyNumberFormat="1" applyFont="1" applyFill="1" applyBorder="1" applyAlignment="1">
      <alignment horizontal="right" vertical="center" wrapText="1"/>
    </xf>
    <xf numFmtId="44" fontId="7" fillId="0" borderId="3" xfId="0" applyNumberFormat="1" applyFont="1" applyBorder="1" applyAlignment="1">
      <alignment vertical="center"/>
    </xf>
    <xf numFmtId="164" fontId="8" fillId="6" borderId="1" xfId="2" applyNumberFormat="1" applyFont="1" applyFill="1" applyBorder="1" applyAlignment="1">
      <alignment horizontal="right" vertical="center" wrapText="1"/>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44" fontId="3" fillId="0" borderId="1" xfId="0" applyNumberFormat="1" applyFont="1" applyBorder="1"/>
    <xf numFmtId="0" fontId="4" fillId="0" borderId="0" xfId="0" applyFont="1" applyBorder="1"/>
    <xf numFmtId="44" fontId="4" fillId="0" borderId="0" xfId="0" applyNumberFormat="1" applyFont="1" applyBorder="1" applyAlignment="1">
      <alignment vertical="center"/>
    </xf>
    <xf numFmtId="0" fontId="3" fillId="0" borderId="1" xfId="0" applyFont="1" applyBorder="1" applyAlignment="1">
      <alignment horizontal="left"/>
    </xf>
    <xf numFmtId="164" fontId="3" fillId="0" borderId="1" xfId="0" applyNumberFormat="1" applyFont="1" applyBorder="1"/>
    <xf numFmtId="0" fontId="3" fillId="2" borderId="1" xfId="0" applyFont="1" applyFill="1" applyBorder="1" applyAlignment="1">
      <alignment horizontal="left"/>
    </xf>
    <xf numFmtId="44" fontId="3" fillId="2" borderId="1" xfId="0" applyNumberFormat="1" applyFont="1" applyFill="1" applyBorder="1"/>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theme="5" tint="-0.249977111117893"/>
  </sheetPr>
  <dimension ref="B1:V21"/>
  <sheetViews>
    <sheetView tabSelected="1" zoomScale="80" zoomScaleNormal="80" workbookViewId="0">
      <selection activeCell="M18" sqref="M18"/>
    </sheetView>
  </sheetViews>
  <sheetFormatPr baseColWidth="10" defaultColWidth="11.140625" defaultRowHeight="15.75" x14ac:dyDescent="0.3"/>
  <cols>
    <col min="1" max="1" width="1.85546875" style="1" customWidth="1"/>
    <col min="2" max="2" width="5.28515625" style="1" customWidth="1"/>
    <col min="3" max="3" width="65.140625" style="1" customWidth="1"/>
    <col min="4" max="4" width="8.7109375" style="1" customWidth="1"/>
    <col min="5" max="5" width="11.42578125" style="1" customWidth="1"/>
    <col min="6" max="6" width="17.5703125" style="1" customWidth="1"/>
    <col min="7" max="7" width="8.5703125" style="1" customWidth="1"/>
    <col min="8" max="8" width="16.7109375" style="1" customWidth="1"/>
    <col min="9" max="9" width="19.85546875" style="1" customWidth="1"/>
    <col min="10" max="10" width="17.5703125" style="1" customWidth="1"/>
    <col min="11" max="11" width="20.140625" style="1" customWidth="1"/>
    <col min="12" max="12" width="17.140625" style="1" customWidth="1"/>
    <col min="13" max="13" width="18.85546875" style="1" customWidth="1"/>
    <col min="14" max="14" width="20.28515625" style="1" customWidth="1"/>
    <col min="15" max="15" width="17.28515625" style="1" customWidth="1"/>
    <col min="16" max="16" width="18" style="1" customWidth="1"/>
    <col min="17" max="16384" width="11.140625" style="1"/>
  </cols>
  <sheetData>
    <row r="1" spans="2:16" ht="36" customHeight="1" x14ac:dyDescent="0.3">
      <c r="B1" s="4" t="s">
        <v>32</v>
      </c>
      <c r="C1" s="4"/>
      <c r="D1" s="4"/>
      <c r="E1" s="4"/>
      <c r="F1" s="4"/>
      <c r="G1" s="4"/>
      <c r="H1" s="4"/>
      <c r="I1" s="4"/>
      <c r="J1" s="4"/>
      <c r="K1" s="4"/>
      <c r="L1" s="5"/>
      <c r="M1" s="5"/>
      <c r="N1" s="5"/>
      <c r="O1" s="5"/>
      <c r="P1" s="5"/>
    </row>
    <row r="2" spans="2:16" ht="27" customHeight="1" x14ac:dyDescent="0.3">
      <c r="B2" s="6" t="s">
        <v>0</v>
      </c>
      <c r="C2" s="6" t="s">
        <v>1</v>
      </c>
      <c r="D2" s="6" t="s">
        <v>2</v>
      </c>
      <c r="E2" s="6" t="s">
        <v>3</v>
      </c>
      <c r="F2" s="6" t="s">
        <v>12</v>
      </c>
      <c r="G2" s="6" t="s">
        <v>11</v>
      </c>
      <c r="H2" s="6" t="s">
        <v>14</v>
      </c>
      <c r="I2" s="6" t="s">
        <v>16</v>
      </c>
      <c r="J2" s="7" t="s">
        <v>13</v>
      </c>
      <c r="K2" s="7" t="s">
        <v>4</v>
      </c>
      <c r="L2" s="8" t="s">
        <v>28</v>
      </c>
      <c r="M2" s="9" t="s">
        <v>29</v>
      </c>
      <c r="N2" s="10" t="s">
        <v>30</v>
      </c>
      <c r="O2" s="11" t="s">
        <v>31</v>
      </c>
      <c r="P2" s="12" t="s">
        <v>33</v>
      </c>
    </row>
    <row r="3" spans="2:16" ht="12.75" customHeight="1" x14ac:dyDescent="0.3">
      <c r="B3" s="13" t="s">
        <v>27</v>
      </c>
      <c r="C3" s="14"/>
      <c r="D3" s="14"/>
      <c r="E3" s="14"/>
      <c r="F3" s="14"/>
      <c r="G3" s="14"/>
      <c r="H3" s="14"/>
      <c r="I3" s="14"/>
      <c r="J3" s="14"/>
      <c r="K3" s="15"/>
      <c r="L3" s="16"/>
      <c r="M3" s="17"/>
      <c r="N3" s="18"/>
      <c r="O3" s="19"/>
      <c r="P3" s="19"/>
    </row>
    <row r="4" spans="2:16" ht="141" customHeight="1" x14ac:dyDescent="0.3">
      <c r="B4" s="20">
        <v>1</v>
      </c>
      <c r="C4" s="21" t="s">
        <v>9</v>
      </c>
      <c r="D4" s="22" t="s">
        <v>5</v>
      </c>
      <c r="E4" s="22">
        <v>5</v>
      </c>
      <c r="F4" s="23">
        <v>287550</v>
      </c>
      <c r="G4" s="24">
        <v>0.19</v>
      </c>
      <c r="H4" s="23">
        <v>67450</v>
      </c>
      <c r="I4" s="23">
        <f>H4*E4</f>
        <v>337250</v>
      </c>
      <c r="J4" s="25">
        <v>355000</v>
      </c>
      <c r="K4" s="26">
        <f t="shared" ref="K4:K9" si="0">J4*E4</f>
        <v>1775000</v>
      </c>
      <c r="L4" s="27">
        <v>355000</v>
      </c>
      <c r="M4" s="28">
        <v>370000</v>
      </c>
      <c r="N4" s="29">
        <v>360000</v>
      </c>
      <c r="O4" s="30">
        <f>L4+M4+N4</f>
        <v>1085000</v>
      </c>
      <c r="P4" s="30">
        <f>O4/3</f>
        <v>361666.66666666669</v>
      </c>
    </row>
    <row r="5" spans="2:16" ht="51.75" customHeight="1" x14ac:dyDescent="0.3">
      <c r="B5" s="31" t="s">
        <v>10</v>
      </c>
      <c r="C5" s="32" t="s">
        <v>19</v>
      </c>
      <c r="D5" s="33" t="s">
        <v>7</v>
      </c>
      <c r="E5" s="33">
        <v>100</v>
      </c>
      <c r="F5" s="34">
        <v>6100</v>
      </c>
      <c r="G5" s="35">
        <v>0</v>
      </c>
      <c r="H5" s="36">
        <v>0</v>
      </c>
      <c r="I5" s="37">
        <f t="shared" ref="I5:I9" si="1">H5*E5</f>
        <v>0</v>
      </c>
      <c r="J5" s="34">
        <v>6100</v>
      </c>
      <c r="K5" s="34">
        <f>J5*E5</f>
        <v>610000</v>
      </c>
      <c r="L5" s="38">
        <v>5990</v>
      </c>
      <c r="M5" s="39">
        <v>6400</v>
      </c>
      <c r="N5" s="40">
        <v>6100</v>
      </c>
      <c r="O5" s="30">
        <f t="shared" ref="O5:O13" si="2">L5+M5+N5</f>
        <v>18490</v>
      </c>
      <c r="P5" s="30">
        <f t="shared" ref="P5:P16" si="3">O5/3</f>
        <v>6163.333333333333</v>
      </c>
    </row>
    <row r="6" spans="2:16" ht="36" customHeight="1" x14ac:dyDescent="0.3">
      <c r="B6" s="31">
        <v>3</v>
      </c>
      <c r="C6" s="41" t="s">
        <v>18</v>
      </c>
      <c r="D6" s="42" t="s">
        <v>8</v>
      </c>
      <c r="E6" s="42">
        <v>1</v>
      </c>
      <c r="F6" s="43">
        <v>607500</v>
      </c>
      <c r="G6" s="44">
        <v>0.19</v>
      </c>
      <c r="H6" s="36">
        <v>142500</v>
      </c>
      <c r="I6" s="43">
        <f>H6*E6</f>
        <v>142500</v>
      </c>
      <c r="J6" s="43">
        <v>750000</v>
      </c>
      <c r="K6" s="45">
        <f t="shared" si="0"/>
        <v>750000</v>
      </c>
      <c r="L6" s="46">
        <v>750000</v>
      </c>
      <c r="M6" s="47">
        <v>740000</v>
      </c>
      <c r="N6" s="48">
        <v>780000</v>
      </c>
      <c r="O6" s="30">
        <f t="shared" si="2"/>
        <v>2270000</v>
      </c>
      <c r="P6" s="30">
        <f t="shared" si="3"/>
        <v>756666.66666666663</v>
      </c>
    </row>
    <row r="7" spans="2:16" ht="38.25" customHeight="1" x14ac:dyDescent="0.3">
      <c r="B7" s="31">
        <v>4</v>
      </c>
      <c r="C7" s="49" t="s">
        <v>20</v>
      </c>
      <c r="D7" s="33" t="s">
        <v>6</v>
      </c>
      <c r="E7" s="33">
        <v>60</v>
      </c>
      <c r="F7" s="50">
        <v>2430</v>
      </c>
      <c r="G7" s="35">
        <v>0.19</v>
      </c>
      <c r="H7" s="50">
        <v>570</v>
      </c>
      <c r="I7" s="50">
        <f>H7*E7</f>
        <v>34200</v>
      </c>
      <c r="J7" s="51">
        <v>3000</v>
      </c>
      <c r="K7" s="51">
        <f t="shared" si="0"/>
        <v>180000</v>
      </c>
      <c r="L7" s="52">
        <v>3000</v>
      </c>
      <c r="M7" s="53">
        <v>2900</v>
      </c>
      <c r="N7" s="54">
        <v>3150</v>
      </c>
      <c r="O7" s="30">
        <f t="shared" si="2"/>
        <v>9050</v>
      </c>
      <c r="P7" s="30">
        <f t="shared" si="3"/>
        <v>3016.6666666666665</v>
      </c>
    </row>
    <row r="8" spans="2:16" ht="41.25" customHeight="1" x14ac:dyDescent="0.3">
      <c r="B8" s="20">
        <v>5</v>
      </c>
      <c r="C8" s="21" t="s">
        <v>21</v>
      </c>
      <c r="D8" s="22" t="s">
        <v>6</v>
      </c>
      <c r="E8" s="22">
        <v>10</v>
      </c>
      <c r="F8" s="23">
        <v>6480</v>
      </c>
      <c r="G8" s="24">
        <v>0.19</v>
      </c>
      <c r="H8" s="23">
        <v>1520</v>
      </c>
      <c r="I8" s="23">
        <f>H8*E8</f>
        <v>15200</v>
      </c>
      <c r="J8" s="25">
        <v>8000</v>
      </c>
      <c r="K8" s="26">
        <f t="shared" si="0"/>
        <v>80000</v>
      </c>
      <c r="L8" s="27">
        <v>8000</v>
      </c>
      <c r="M8" s="28">
        <v>8200</v>
      </c>
      <c r="N8" s="29">
        <v>8350</v>
      </c>
      <c r="O8" s="30">
        <f t="shared" si="2"/>
        <v>24550</v>
      </c>
      <c r="P8" s="30">
        <f t="shared" si="3"/>
        <v>8183.333333333333</v>
      </c>
    </row>
    <row r="9" spans="2:16" ht="36" customHeight="1" x14ac:dyDescent="0.3">
      <c r="B9" s="20">
        <v>6</v>
      </c>
      <c r="C9" s="21" t="s">
        <v>22</v>
      </c>
      <c r="D9" s="22" t="s">
        <v>7</v>
      </c>
      <c r="E9" s="22">
        <v>1</v>
      </c>
      <c r="F9" s="23">
        <v>72900</v>
      </c>
      <c r="G9" s="24">
        <v>0.19</v>
      </c>
      <c r="H9" s="23">
        <v>17100</v>
      </c>
      <c r="I9" s="23">
        <f t="shared" si="1"/>
        <v>17100</v>
      </c>
      <c r="J9" s="55">
        <v>90000</v>
      </c>
      <c r="K9" s="26">
        <f t="shared" si="0"/>
        <v>90000</v>
      </c>
      <c r="L9" s="56">
        <v>90000</v>
      </c>
      <c r="M9" s="57">
        <v>100000</v>
      </c>
      <c r="N9" s="58">
        <v>98000</v>
      </c>
      <c r="O9" s="30">
        <f t="shared" si="2"/>
        <v>288000</v>
      </c>
      <c r="P9" s="30">
        <f t="shared" si="3"/>
        <v>96000</v>
      </c>
    </row>
    <row r="10" spans="2:16" ht="48.75" customHeight="1" x14ac:dyDescent="0.3">
      <c r="B10" s="20">
        <v>7</v>
      </c>
      <c r="C10" s="59" t="s">
        <v>23</v>
      </c>
      <c r="D10" s="42" t="s">
        <v>7</v>
      </c>
      <c r="E10" s="42">
        <v>1</v>
      </c>
      <c r="F10" s="43">
        <v>538650</v>
      </c>
      <c r="G10" s="60">
        <v>0.19</v>
      </c>
      <c r="H10" s="43">
        <v>126350</v>
      </c>
      <c r="I10" s="43">
        <f>H10*E10</f>
        <v>126350</v>
      </c>
      <c r="J10" s="43">
        <v>665000</v>
      </c>
      <c r="K10" s="61">
        <f>J10*E10</f>
        <v>665000</v>
      </c>
      <c r="L10" s="46">
        <v>665000</v>
      </c>
      <c r="M10" s="47">
        <v>690000</v>
      </c>
      <c r="N10" s="48">
        <v>700000</v>
      </c>
      <c r="O10" s="30">
        <f t="shared" si="2"/>
        <v>2055000</v>
      </c>
      <c r="P10" s="30">
        <f t="shared" si="3"/>
        <v>685000</v>
      </c>
    </row>
    <row r="11" spans="2:16" ht="55.5" customHeight="1" x14ac:dyDescent="0.3">
      <c r="B11" s="20">
        <v>8</v>
      </c>
      <c r="C11" s="59" t="s">
        <v>34</v>
      </c>
      <c r="D11" s="42" t="s">
        <v>7</v>
      </c>
      <c r="E11" s="42">
        <v>1</v>
      </c>
      <c r="F11" s="43">
        <v>862650</v>
      </c>
      <c r="G11" s="60">
        <v>0.19</v>
      </c>
      <c r="H11" s="43">
        <v>202350</v>
      </c>
      <c r="I11" s="43">
        <f>H11*E11</f>
        <v>202350</v>
      </c>
      <c r="J11" s="43">
        <v>1065000</v>
      </c>
      <c r="K11" s="61">
        <f>J11*E11</f>
        <v>1065000</v>
      </c>
      <c r="L11" s="46">
        <v>1065000</v>
      </c>
      <c r="M11" s="47">
        <v>1040000</v>
      </c>
      <c r="N11" s="48">
        <v>1200000</v>
      </c>
      <c r="O11" s="30">
        <f t="shared" si="2"/>
        <v>3305000</v>
      </c>
      <c r="P11" s="30">
        <f t="shared" si="3"/>
        <v>1101666.6666666667</v>
      </c>
    </row>
    <row r="12" spans="2:16" ht="62.25" customHeight="1" x14ac:dyDescent="0.3">
      <c r="B12" s="20">
        <v>9</v>
      </c>
      <c r="C12" s="59" t="s">
        <v>26</v>
      </c>
      <c r="D12" s="42" t="s">
        <v>7</v>
      </c>
      <c r="E12" s="42">
        <v>1</v>
      </c>
      <c r="F12" s="62">
        <v>1215000</v>
      </c>
      <c r="G12" s="63">
        <v>0.19</v>
      </c>
      <c r="H12" s="62">
        <v>285000</v>
      </c>
      <c r="I12" s="62">
        <f t="shared" ref="I12" si="4">H12*E12</f>
        <v>285000</v>
      </c>
      <c r="J12" s="64">
        <v>1500000</v>
      </c>
      <c r="K12" s="30">
        <f>J12*E12</f>
        <v>1500000</v>
      </c>
      <c r="L12" s="65">
        <v>1500000</v>
      </c>
      <c r="M12" s="66">
        <v>1600000</v>
      </c>
      <c r="N12" s="67">
        <v>1560000</v>
      </c>
      <c r="O12" s="30">
        <f t="shared" si="2"/>
        <v>4660000</v>
      </c>
      <c r="P12" s="30">
        <f t="shared" si="3"/>
        <v>1553333.3333333333</v>
      </c>
    </row>
    <row r="13" spans="2:16" ht="15" customHeight="1" x14ac:dyDescent="0.3">
      <c r="B13" s="68" t="s">
        <v>25</v>
      </c>
      <c r="C13" s="69"/>
      <c r="D13" s="69"/>
      <c r="E13" s="69"/>
      <c r="F13" s="69"/>
      <c r="G13" s="69"/>
      <c r="H13" s="69"/>
      <c r="I13" s="69"/>
      <c r="J13" s="69"/>
      <c r="K13" s="70"/>
      <c r="L13" s="71"/>
      <c r="M13" s="17"/>
      <c r="N13" s="18"/>
      <c r="O13" s="30">
        <f t="shared" si="2"/>
        <v>0</v>
      </c>
      <c r="P13" s="30">
        <f t="shared" si="3"/>
        <v>0</v>
      </c>
    </row>
    <row r="14" spans="2:16" ht="159.75" customHeight="1" x14ac:dyDescent="0.3">
      <c r="B14" s="72">
        <v>10</v>
      </c>
      <c r="C14" s="73" t="s">
        <v>35</v>
      </c>
      <c r="D14" s="74" t="s">
        <v>24</v>
      </c>
      <c r="E14" s="75">
        <v>4</v>
      </c>
      <c r="F14" s="76">
        <v>1724085</v>
      </c>
      <c r="G14" s="77">
        <v>0.19</v>
      </c>
      <c r="H14" s="76">
        <v>404415</v>
      </c>
      <c r="I14" s="76">
        <f>H14*E14</f>
        <v>1617660</v>
      </c>
      <c r="J14" s="78">
        <v>2128500</v>
      </c>
      <c r="K14" s="79">
        <f>J14*E14</f>
        <v>8514000</v>
      </c>
      <c r="L14" s="80">
        <v>2300000</v>
      </c>
      <c r="M14" s="81">
        <v>2700000</v>
      </c>
      <c r="N14" s="82">
        <v>2265000</v>
      </c>
      <c r="O14" s="30">
        <f>N14+M14+L14</f>
        <v>7265000</v>
      </c>
      <c r="P14" s="30">
        <f t="shared" si="3"/>
        <v>2421666.6666666665</v>
      </c>
    </row>
    <row r="15" spans="2:16" ht="141" customHeight="1" x14ac:dyDescent="0.3">
      <c r="B15" s="72">
        <v>11</v>
      </c>
      <c r="C15" s="73" t="s">
        <v>36</v>
      </c>
      <c r="D15" s="74" t="s">
        <v>24</v>
      </c>
      <c r="E15" s="75">
        <v>3</v>
      </c>
      <c r="F15" s="76">
        <v>1724085</v>
      </c>
      <c r="G15" s="77">
        <v>0.19</v>
      </c>
      <c r="H15" s="76">
        <v>404415</v>
      </c>
      <c r="I15" s="76">
        <f t="shared" ref="I15:I16" si="5">H15*E15</f>
        <v>1213245</v>
      </c>
      <c r="J15" s="78">
        <v>2128500</v>
      </c>
      <c r="K15" s="83">
        <f>J15*E15</f>
        <v>6385500</v>
      </c>
      <c r="L15" s="80">
        <v>2300000</v>
      </c>
      <c r="M15" s="81">
        <v>2700000</v>
      </c>
      <c r="N15" s="82">
        <v>2265000</v>
      </c>
      <c r="O15" s="30">
        <f t="shared" ref="O15:O16" si="6">N15+M15+L15</f>
        <v>7265000</v>
      </c>
      <c r="P15" s="30">
        <f t="shared" si="3"/>
        <v>2421666.6666666665</v>
      </c>
    </row>
    <row r="16" spans="2:16" ht="141" customHeight="1" x14ac:dyDescent="0.3">
      <c r="B16" s="72">
        <v>12</v>
      </c>
      <c r="C16" s="73" t="s">
        <v>37</v>
      </c>
      <c r="D16" s="74" t="s">
        <v>24</v>
      </c>
      <c r="E16" s="75">
        <v>3</v>
      </c>
      <c r="F16" s="76">
        <v>1724085</v>
      </c>
      <c r="G16" s="77">
        <v>0.19</v>
      </c>
      <c r="H16" s="76">
        <v>404415</v>
      </c>
      <c r="I16" s="76">
        <f t="shared" si="5"/>
        <v>1213245</v>
      </c>
      <c r="J16" s="78">
        <v>2128500</v>
      </c>
      <c r="K16" s="83">
        <f>J16*E16</f>
        <v>6385500</v>
      </c>
      <c r="L16" s="80">
        <v>2300000</v>
      </c>
      <c r="M16" s="81">
        <v>2700000</v>
      </c>
      <c r="N16" s="84">
        <v>2265000</v>
      </c>
      <c r="O16" s="30">
        <f t="shared" si="6"/>
        <v>7265000</v>
      </c>
      <c r="P16" s="30">
        <f t="shared" si="3"/>
        <v>2421666.6666666665</v>
      </c>
    </row>
    <row r="17" spans="2:22" ht="24.75" customHeight="1" x14ac:dyDescent="0.3">
      <c r="B17" s="85" t="s">
        <v>15</v>
      </c>
      <c r="C17" s="86"/>
      <c r="D17" s="86"/>
      <c r="E17" s="86"/>
      <c r="F17" s="86"/>
      <c r="G17" s="86"/>
      <c r="H17" s="86"/>
      <c r="I17" s="86"/>
      <c r="J17" s="87"/>
      <c r="K17" s="88">
        <f>K19-K18</f>
        <v>22795900</v>
      </c>
      <c r="L17" s="5"/>
      <c r="M17" s="5"/>
      <c r="N17" s="89"/>
      <c r="O17" s="90"/>
      <c r="P17" s="90"/>
      <c r="Q17" s="2"/>
      <c r="R17" s="2"/>
      <c r="S17" s="2"/>
      <c r="T17" s="2"/>
      <c r="U17" s="2"/>
      <c r="V17" s="2"/>
    </row>
    <row r="18" spans="2:22" ht="24.75" customHeight="1" x14ac:dyDescent="0.3">
      <c r="B18" s="91" t="s">
        <v>17</v>
      </c>
      <c r="C18" s="91"/>
      <c r="D18" s="91"/>
      <c r="E18" s="91"/>
      <c r="F18" s="91"/>
      <c r="G18" s="91"/>
      <c r="H18" s="91"/>
      <c r="I18" s="91"/>
      <c r="J18" s="91"/>
      <c r="K18" s="92">
        <f>I16+I15+I14+I12+I11+I10+I9+I8+I7+I6+I4</f>
        <v>5204100</v>
      </c>
      <c r="L18" s="5"/>
      <c r="M18" s="5"/>
      <c r="N18" s="89"/>
      <c r="O18" s="90"/>
      <c r="P18" s="90"/>
      <c r="Q18" s="3"/>
      <c r="R18" s="2"/>
      <c r="S18" s="2"/>
      <c r="T18" s="2"/>
      <c r="U18" s="2"/>
      <c r="V18" s="2"/>
    </row>
    <row r="19" spans="2:22" ht="26.25" customHeight="1" x14ac:dyDescent="0.3">
      <c r="B19" s="93" t="s">
        <v>4</v>
      </c>
      <c r="C19" s="93"/>
      <c r="D19" s="93"/>
      <c r="E19" s="93"/>
      <c r="F19" s="93"/>
      <c r="G19" s="93"/>
      <c r="H19" s="93"/>
      <c r="I19" s="93"/>
      <c r="J19" s="93"/>
      <c r="K19" s="94">
        <f>K4+K5+K6+K7+K8+K9+K10+K11+K12+K14+K15+K16</f>
        <v>28000000</v>
      </c>
      <c r="L19" s="5"/>
      <c r="M19" s="5"/>
      <c r="N19" s="89"/>
      <c r="O19" s="90"/>
      <c r="P19" s="90"/>
      <c r="Q19" s="2"/>
      <c r="R19" s="2"/>
      <c r="S19" s="2"/>
      <c r="T19" s="2"/>
      <c r="U19" s="2"/>
      <c r="V19" s="2"/>
    </row>
    <row r="20" spans="2:22" x14ac:dyDescent="0.3">
      <c r="N20" s="2"/>
      <c r="O20" s="2"/>
      <c r="P20" s="2"/>
      <c r="Q20" s="2"/>
      <c r="R20" s="2"/>
      <c r="S20" s="2"/>
      <c r="T20" s="2"/>
      <c r="U20" s="2"/>
      <c r="V20" s="2"/>
    </row>
    <row r="21" spans="2:22" x14ac:dyDescent="0.3">
      <c r="N21" s="2"/>
      <c r="O21" s="2"/>
      <c r="P21" s="2"/>
      <c r="Q21" s="2"/>
      <c r="R21" s="2"/>
      <c r="S21" s="2"/>
      <c r="T21" s="2"/>
      <c r="U21" s="2"/>
      <c r="V21" s="2"/>
    </row>
  </sheetData>
  <mergeCells count="6">
    <mergeCell ref="B19:J19"/>
    <mergeCell ref="B1:K1"/>
    <mergeCell ref="B3:K3"/>
    <mergeCell ref="B13:K13"/>
    <mergeCell ref="B17:J17"/>
    <mergeCell ref="B18:J18"/>
  </mergeCells>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2022-07-01T00:15:53Z</dcterms:modified>
</cp:coreProperties>
</file>