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Q2030LA\Desktop\"/>
    </mc:Choice>
  </mc:AlternateContent>
  <xr:revisionPtr revIDLastSave="0" documentId="13_ncr:1_{2BA6211A-90E0-4E5B-8085-D77CCA7013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_xlnm.Print_Area" localSheetId="0">PRESUPUESTO!$A$1:$L$22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K9" i="1" s="1"/>
  <c r="L9" i="1"/>
  <c r="I4" i="1" l="1"/>
  <c r="L12" i="1" l="1"/>
  <c r="I12" i="1"/>
  <c r="J12" i="1" s="1"/>
  <c r="K12" i="1" s="1"/>
  <c r="L11" i="1"/>
  <c r="I11" i="1"/>
  <c r="J11" i="1" s="1"/>
  <c r="K11" i="1" s="1"/>
  <c r="L13" i="1" l="1"/>
  <c r="I13" i="1"/>
  <c r="J13" i="1" s="1"/>
  <c r="K13" i="1" s="1"/>
  <c r="L10" i="1"/>
  <c r="I10" i="1"/>
  <c r="J10" i="1" s="1"/>
  <c r="K10" i="1" s="1"/>
  <c r="L8" i="1" l="1"/>
  <c r="I8" i="1"/>
  <c r="J8" i="1" s="1"/>
  <c r="K8" i="1" s="1"/>
  <c r="L7" i="1"/>
  <c r="I7" i="1"/>
  <c r="J7" i="1" s="1"/>
  <c r="K7" i="1" s="1"/>
  <c r="L6" i="1"/>
  <c r="I6" i="1"/>
  <c r="J6" i="1" s="1"/>
  <c r="K6" i="1" s="1"/>
  <c r="I5" i="1" l="1"/>
  <c r="L5" i="1" l="1"/>
  <c r="J5" i="1"/>
  <c r="K5" i="1" s="1"/>
  <c r="L4" i="1"/>
  <c r="J4" i="1"/>
  <c r="K4" i="1" s="1"/>
  <c r="L15" i="1" l="1"/>
  <c r="L14" i="1" s="1"/>
  <c r="N4" i="1"/>
</calcChain>
</file>

<file path=xl/sharedStrings.xml><?xml version="1.0" encoding="utf-8"?>
<sst xmlns="http://schemas.openxmlformats.org/spreadsheetml/2006/main" count="43" uniqueCount="34">
  <si>
    <t xml:space="preserve">ITEM </t>
  </si>
  <si>
    <t xml:space="preserve">CONCEPTO </t>
  </si>
  <si>
    <t>UNIDAD</t>
  </si>
  <si>
    <t>CANTIDAD</t>
  </si>
  <si>
    <t>VALOR UNITARIO CON IVA</t>
  </si>
  <si>
    <t>IVA %</t>
  </si>
  <si>
    <t>VALOR UNITARIO SIN IVA</t>
  </si>
  <si>
    <t>VALOR DEL IVA</t>
  </si>
  <si>
    <t>VALOR TOTAL DEL IVA</t>
  </si>
  <si>
    <t xml:space="preserve">VALOR TOTAL  </t>
  </si>
  <si>
    <t xml:space="preserve">Und </t>
  </si>
  <si>
    <t>I.V.A. 19%</t>
  </si>
  <si>
    <t xml:space="preserve">TOTAL </t>
  </si>
  <si>
    <t xml:space="preserve">                                    </t>
  </si>
  <si>
    <t xml:space="preserve">Blusas para mujer de diferentes colores, estilos y modelos. </t>
  </si>
  <si>
    <t xml:space="preserve">Camisatipo polo en algodón-poliéster, decorado con el escudo de la Administración Municipal.  </t>
  </si>
  <si>
    <t>Pantalón para dama, elaborado en Jeans strech y/o drill, bota tubo.</t>
  </si>
  <si>
    <t>Tacones y/o plataforma elegantes, elaborado en material sintético, suela sintético.</t>
  </si>
  <si>
    <t>Sandalia Plataforma, de estilo casual, elaborado en material sintético suela sintético.</t>
  </si>
  <si>
    <t xml:space="preserve">Camisa manga corta para hombre, con bolsillo al lado izquierdo. </t>
  </si>
  <si>
    <t xml:space="preserve">Pantalón para hombre, elaborado en Jean </t>
  </si>
  <si>
    <t>Pantalón para hombre, elaborado en Drill, con bolsillos adelante y atrás.</t>
  </si>
  <si>
    <t>Zapato para hombre, elaborado en cuero, diseño combinable y cómodo a la vez. Para un look formal, suela de goma, terminación cocido.</t>
  </si>
  <si>
    <t xml:space="preserve">SUB-TOTAL </t>
  </si>
  <si>
    <t xml:space="preserve">Camisa manga larga para hombre, con bolsillo al lado izquierdo. </t>
  </si>
  <si>
    <t xml:space="preserve">                                                                         </t>
  </si>
  <si>
    <t>ALCALDIA MUNICIPAL -HATO COROZAL-CASANARE "ALTO Y SOSTENIBLE"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</si>
  <si>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</rPr>
      <t>NIT.800012638-2</t>
    </r>
  </si>
  <si>
    <t xml:space="preserve">PRESUPUESTO OFICIAL </t>
  </si>
  <si>
    <t>Elaboro: Rosmira Saavedra Vela</t>
  </si>
  <si>
    <t>profesional de apoyo S.G.G</t>
  </si>
  <si>
    <t>JULIETH GISSELA BERNAL RINCON</t>
  </si>
  <si>
    <t>SUPERVISOR</t>
  </si>
  <si>
    <t xml:space="preserve">Calle 12 No. 8-13, Línea de Atención al Usuario 3232815778 – Fax 6378214 Palacio Municipal - Código postal: 852010Página Web: alcaldia@hatocorozal-casanare.gov.co E-mails: despacho@hatocorozal-casanare.gov.co 
Hato Corozal – Casanare “ALTO Y SOSTENIBLE”
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</si>
</sst>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-[$$-240A]\ * #,##0_-;\-[$$-240A]\ * #,##0_-;_-[$$-240A]\ * &quot;-&quot;??_-;_-@_-"/>
    <numFmt numFmtId="168" formatCode="_([$$-240A]\ * #,##0_);_([$$-240A]\ * \(#,##0\);_([$$-240A]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3" fillId="0" borderId="0" xfId="2" applyFont="1"/>
    <xf numFmtId="164" fontId="3" fillId="0" borderId="0" xfId="3" applyFont="1"/>
    <xf numFmtId="0" fontId="6" fillId="0" borderId="2" xfId="0" applyFont="1" applyBorder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166" fontId="6" fillId="0" borderId="2" xfId="3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vertical="center"/>
    </xf>
    <xf numFmtId="166" fontId="6" fillId="0" borderId="2" xfId="3" applyNumberFormat="1" applyFont="1" applyBorder="1" applyAlignment="1">
      <alignment vertical="center"/>
    </xf>
    <xf numFmtId="166" fontId="5" fillId="0" borderId="2" xfId="0" applyNumberFormat="1" applyFont="1" applyBorder="1"/>
    <xf numFmtId="164" fontId="3" fillId="0" borderId="0" xfId="0" applyNumberFormat="1" applyFont="1"/>
    <xf numFmtId="166" fontId="3" fillId="0" borderId="0" xfId="0" applyNumberFormat="1" applyFont="1"/>
    <xf numFmtId="166" fontId="3" fillId="0" borderId="0" xfId="3" applyNumberFormat="1" applyFont="1"/>
    <xf numFmtId="0" fontId="11" fillId="0" borderId="11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11" fillId="0" borderId="12" xfId="4" applyFont="1" applyBorder="1" applyAlignment="1">
      <alignment vertical="center"/>
    </xf>
    <xf numFmtId="167" fontId="3" fillId="0" borderId="0" xfId="0" applyNumberFormat="1" applyFont="1"/>
    <xf numFmtId="164" fontId="3" fillId="0" borderId="0" xfId="5" applyFont="1"/>
    <xf numFmtId="168" fontId="6" fillId="0" borderId="2" xfId="5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0" fillId="0" borderId="3" xfId="4" applyFont="1" applyBorder="1" applyAlignment="1">
      <alignment horizontal="right" vertical="center"/>
    </xf>
    <xf numFmtId="0" fontId="10" fillId="0" borderId="4" xfId="4" applyFont="1" applyBorder="1" applyAlignment="1">
      <alignment horizontal="right" vertical="center"/>
    </xf>
    <xf numFmtId="0" fontId="10" fillId="0" borderId="5" xfId="4" applyFont="1" applyBorder="1" applyAlignment="1">
      <alignment horizontal="right" vertical="center"/>
    </xf>
    <xf numFmtId="0" fontId="10" fillId="0" borderId="2" xfId="4" applyFont="1" applyBorder="1" applyAlignment="1">
      <alignment horizontal="right" vertical="center"/>
    </xf>
    <xf numFmtId="0" fontId="11" fillId="0" borderId="2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6">
    <cellStyle name="Millares 2" xfId="2" xr:uid="{00000000-0005-0000-0000-000000000000}"/>
    <cellStyle name="Moneda" xfId="5" builtinId="4"/>
    <cellStyle name="Moneda 2" xfId="3" xr:uid="{00000000-0005-0000-0000-000002000000}"/>
    <cellStyle name="Normal" xfId="0" builtinId="0"/>
    <cellStyle name="Normal_Presup consultoria la Mesa PZA" xfId="4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19050</xdr:rowOff>
    </xdr:from>
    <xdr:to>
      <xdr:col>2</xdr:col>
      <xdr:colOff>476250</xdr:colOff>
      <xdr:row>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964251-7013-E29C-8017-62B0C39D2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9050"/>
          <a:ext cx="666750" cy="53340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314324</xdr:colOff>
      <xdr:row>0</xdr:row>
      <xdr:rowOff>171450</xdr:rowOff>
    </xdr:from>
    <xdr:to>
      <xdr:col>10</xdr:col>
      <xdr:colOff>133349</xdr:colOff>
      <xdr:row>0</xdr:row>
      <xdr:rowOff>876300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61FC-2342-9100-F244-220700FD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6724" y="171450"/>
          <a:ext cx="82867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abSelected="1" view="pageBreakPreview" zoomScaleNormal="100" zoomScaleSheetLayoutView="100" workbookViewId="0">
      <selection activeCell="I1" sqref="I1:L1"/>
    </sheetView>
  </sheetViews>
  <sheetFormatPr baseColWidth="10" defaultColWidth="11.42578125" defaultRowHeight="12.75" x14ac:dyDescent="0.2"/>
  <cols>
    <col min="1" max="1" width="10.7109375" style="1" bestFit="1" customWidth="1"/>
    <col min="2" max="2" width="11.42578125" style="1"/>
    <col min="3" max="3" width="15.5703125" style="1" bestFit="1" customWidth="1"/>
    <col min="4" max="4" width="10.28515625" style="1" customWidth="1"/>
    <col min="5" max="5" width="12.28515625" style="1" customWidth="1"/>
    <col min="6" max="6" width="15" style="1" customWidth="1"/>
    <col min="7" max="7" width="17.140625" style="1" customWidth="1"/>
    <col min="8" max="8" width="9" style="1" customWidth="1"/>
    <col min="9" max="10" width="15.140625" style="1" customWidth="1"/>
    <col min="11" max="11" width="14.85546875" style="1" customWidth="1"/>
    <col min="12" max="12" width="17" style="1" customWidth="1"/>
    <col min="13" max="13" width="11.42578125" style="1"/>
    <col min="14" max="14" width="18" style="1" customWidth="1"/>
    <col min="15" max="15" width="19.7109375" style="1" customWidth="1"/>
    <col min="16" max="16384" width="11.42578125" style="1"/>
  </cols>
  <sheetData>
    <row r="1" spans="1:15" ht="80.25" customHeight="1" x14ac:dyDescent="0.2">
      <c r="A1" s="24" t="s">
        <v>25</v>
      </c>
      <c r="B1" s="64" t="s">
        <v>27</v>
      </c>
      <c r="C1" s="65"/>
      <c r="D1" s="64" t="s">
        <v>26</v>
      </c>
      <c r="E1" s="66"/>
      <c r="F1" s="66"/>
      <c r="G1" s="66"/>
      <c r="H1" s="66"/>
      <c r="I1" s="66"/>
      <c r="J1" s="66"/>
      <c r="K1" s="66"/>
      <c r="L1" s="65"/>
    </row>
    <row r="2" spans="1:15" ht="33" customHeight="1" x14ac:dyDescent="0.2">
      <c r="A2" s="2"/>
      <c r="B2" s="64" t="s">
        <v>28</v>
      </c>
      <c r="C2" s="66"/>
      <c r="D2" s="66"/>
      <c r="E2" s="66"/>
      <c r="F2" s="66"/>
      <c r="G2" s="66"/>
      <c r="H2" s="66"/>
      <c r="I2" s="66"/>
      <c r="J2" s="66"/>
      <c r="K2" s="66"/>
      <c r="L2" s="65"/>
    </row>
    <row r="3" spans="1:15" ht="47.25" x14ac:dyDescent="0.2">
      <c r="A3" s="3" t="s">
        <v>0</v>
      </c>
      <c r="B3" s="35" t="s">
        <v>1</v>
      </c>
      <c r="C3" s="36"/>
      <c r="D3" s="37"/>
      <c r="E3" s="3" t="s">
        <v>2</v>
      </c>
      <c r="F3" s="4" t="s">
        <v>3</v>
      </c>
      <c r="G3" s="5" t="s">
        <v>4</v>
      </c>
      <c r="H3" s="3" t="s">
        <v>5</v>
      </c>
      <c r="I3" s="5" t="s">
        <v>6</v>
      </c>
      <c r="J3" s="5" t="s">
        <v>7</v>
      </c>
      <c r="K3" s="5" t="s">
        <v>8</v>
      </c>
      <c r="L3" s="5" t="s">
        <v>9</v>
      </c>
      <c r="N3" s="6"/>
      <c r="O3" s="7"/>
    </row>
    <row r="4" spans="1:15" ht="55.5" customHeight="1" x14ac:dyDescent="0.2">
      <c r="A4" s="3">
        <v>1</v>
      </c>
      <c r="B4" s="38" t="s">
        <v>14</v>
      </c>
      <c r="C4" s="39"/>
      <c r="D4" s="40"/>
      <c r="E4" s="8" t="s">
        <v>10</v>
      </c>
      <c r="F4" s="23">
        <v>2</v>
      </c>
      <c r="G4" s="22">
        <v>160000</v>
      </c>
      <c r="H4" s="9">
        <v>0.19</v>
      </c>
      <c r="I4" s="10">
        <f t="shared" ref="I4:I13" si="0">+G4/1.19</f>
        <v>134453.78151260506</v>
      </c>
      <c r="J4" s="11">
        <f t="shared" ref="J4" si="1">+I4*H4</f>
        <v>25546.218487394959</v>
      </c>
      <c r="K4" s="12">
        <f t="shared" ref="K4:K13" si="2">+J4*F4</f>
        <v>51092.436974789918</v>
      </c>
      <c r="L4" s="10">
        <f t="shared" ref="L4:L13" si="3">+G4*F4</f>
        <v>320000</v>
      </c>
      <c r="N4" s="7" t="e">
        <f>+#REF!+#REF!+#REF!+#REF!+#REF!+#REF!+#REF!+#REF!+#REF!</f>
        <v>#REF!</v>
      </c>
      <c r="O4" s="7"/>
    </row>
    <row r="5" spans="1:15" ht="52.5" customHeight="1" x14ac:dyDescent="0.2">
      <c r="A5" s="3">
        <v>2</v>
      </c>
      <c r="B5" s="41" t="s">
        <v>15</v>
      </c>
      <c r="C5" s="42"/>
      <c r="D5" s="43"/>
      <c r="E5" s="8" t="s">
        <v>10</v>
      </c>
      <c r="F5" s="23">
        <v>5</v>
      </c>
      <c r="G5" s="22">
        <v>85000</v>
      </c>
      <c r="H5" s="9">
        <v>0.19</v>
      </c>
      <c r="I5" s="10">
        <f t="shared" si="0"/>
        <v>71428.571428571435</v>
      </c>
      <c r="J5" s="11">
        <f>+I5*H5</f>
        <v>13571.428571428572</v>
      </c>
      <c r="K5" s="12">
        <f t="shared" si="2"/>
        <v>67857.14285714287</v>
      </c>
      <c r="L5" s="10">
        <f t="shared" si="3"/>
        <v>425000</v>
      </c>
      <c r="N5" s="7"/>
      <c r="O5" s="7"/>
    </row>
    <row r="6" spans="1:15" ht="48" customHeight="1" x14ac:dyDescent="0.2">
      <c r="A6" s="3">
        <v>3</v>
      </c>
      <c r="B6" s="41" t="s">
        <v>16</v>
      </c>
      <c r="C6" s="42"/>
      <c r="D6" s="43"/>
      <c r="E6" s="8" t="s">
        <v>10</v>
      </c>
      <c r="F6" s="23">
        <v>3</v>
      </c>
      <c r="G6" s="22">
        <v>150000</v>
      </c>
      <c r="H6" s="9">
        <v>0.19</v>
      </c>
      <c r="I6" s="10">
        <f t="shared" si="0"/>
        <v>126050.42016806723</v>
      </c>
      <c r="J6" s="11">
        <f>+I6*H6</f>
        <v>23949.579831932773</v>
      </c>
      <c r="K6" s="12">
        <f t="shared" si="2"/>
        <v>71848.73949579832</v>
      </c>
      <c r="L6" s="10">
        <f t="shared" si="3"/>
        <v>450000</v>
      </c>
      <c r="N6" s="7"/>
      <c r="O6" s="7"/>
    </row>
    <row r="7" spans="1:15" ht="55.5" customHeight="1" x14ac:dyDescent="0.2">
      <c r="A7" s="3">
        <v>4</v>
      </c>
      <c r="B7" s="41" t="s">
        <v>17</v>
      </c>
      <c r="C7" s="42"/>
      <c r="D7" s="43"/>
      <c r="E7" s="8" t="s">
        <v>10</v>
      </c>
      <c r="F7" s="23">
        <v>1</v>
      </c>
      <c r="G7" s="22">
        <v>160000</v>
      </c>
      <c r="H7" s="9">
        <v>0.19</v>
      </c>
      <c r="I7" s="10">
        <f t="shared" si="0"/>
        <v>134453.78151260506</v>
      </c>
      <c r="J7" s="11">
        <f>+I7*H7</f>
        <v>25546.218487394959</v>
      </c>
      <c r="K7" s="12">
        <f t="shared" si="2"/>
        <v>25546.218487394959</v>
      </c>
      <c r="L7" s="10">
        <f t="shared" si="3"/>
        <v>160000</v>
      </c>
      <c r="N7" s="7"/>
      <c r="O7" s="7"/>
    </row>
    <row r="8" spans="1:15" ht="54" customHeight="1" x14ac:dyDescent="0.2">
      <c r="A8" s="3">
        <v>5</v>
      </c>
      <c r="B8" s="38" t="s">
        <v>18</v>
      </c>
      <c r="C8" s="39"/>
      <c r="D8" s="40"/>
      <c r="E8" s="8" t="s">
        <v>10</v>
      </c>
      <c r="F8" s="23">
        <v>2</v>
      </c>
      <c r="G8" s="22">
        <v>130000</v>
      </c>
      <c r="H8" s="9">
        <v>0.19</v>
      </c>
      <c r="I8" s="10">
        <f t="shared" si="0"/>
        <v>109243.6974789916</v>
      </c>
      <c r="J8" s="11">
        <f>+I8*H8</f>
        <v>20756.302521008405</v>
      </c>
      <c r="K8" s="12">
        <f t="shared" si="2"/>
        <v>41512.60504201681</v>
      </c>
      <c r="L8" s="10">
        <f t="shared" si="3"/>
        <v>260000</v>
      </c>
      <c r="N8" s="7"/>
      <c r="O8" s="7"/>
    </row>
    <row r="9" spans="1:15" ht="54" customHeight="1" x14ac:dyDescent="0.2">
      <c r="A9" s="3">
        <v>6</v>
      </c>
      <c r="B9" s="38" t="s">
        <v>24</v>
      </c>
      <c r="C9" s="39"/>
      <c r="D9" s="40"/>
      <c r="E9" s="8" t="s">
        <v>10</v>
      </c>
      <c r="F9" s="23">
        <v>4</v>
      </c>
      <c r="G9" s="22">
        <v>170000</v>
      </c>
      <c r="H9" s="9"/>
      <c r="I9" s="10">
        <f t="shared" si="0"/>
        <v>142857.14285714287</v>
      </c>
      <c r="J9" s="11">
        <f>G9-I9</f>
        <v>27142.85714285713</v>
      </c>
      <c r="K9" s="12">
        <f t="shared" si="2"/>
        <v>108571.42857142852</v>
      </c>
      <c r="L9" s="10">
        <f t="shared" si="3"/>
        <v>680000</v>
      </c>
      <c r="N9" s="7"/>
      <c r="O9" s="7"/>
    </row>
    <row r="10" spans="1:15" ht="49.5" customHeight="1" x14ac:dyDescent="0.2">
      <c r="A10" s="3">
        <v>7</v>
      </c>
      <c r="B10" s="38" t="s">
        <v>19</v>
      </c>
      <c r="C10" s="39"/>
      <c r="D10" s="40"/>
      <c r="E10" s="8" t="s">
        <v>10</v>
      </c>
      <c r="F10" s="23">
        <v>4</v>
      </c>
      <c r="G10" s="22">
        <v>140000</v>
      </c>
      <c r="H10" s="9">
        <v>0.19</v>
      </c>
      <c r="I10" s="10">
        <f t="shared" si="0"/>
        <v>117647.05882352941</v>
      </c>
      <c r="J10" s="11">
        <f>+I10*H10</f>
        <v>22352.941176470587</v>
      </c>
      <c r="K10" s="12">
        <f t="shared" si="2"/>
        <v>89411.76470588235</v>
      </c>
      <c r="L10" s="10">
        <f t="shared" si="3"/>
        <v>560000</v>
      </c>
      <c r="N10" s="7"/>
      <c r="O10" s="7"/>
    </row>
    <row r="11" spans="1:15" ht="49.5" customHeight="1" x14ac:dyDescent="0.2">
      <c r="A11" s="3">
        <v>8</v>
      </c>
      <c r="B11" s="38" t="s">
        <v>20</v>
      </c>
      <c r="C11" s="39"/>
      <c r="D11" s="40"/>
      <c r="E11" s="8" t="s">
        <v>10</v>
      </c>
      <c r="F11" s="23">
        <v>8</v>
      </c>
      <c r="G11" s="22">
        <v>160000</v>
      </c>
      <c r="H11" s="9">
        <v>0.19</v>
      </c>
      <c r="I11" s="10">
        <f t="shared" si="0"/>
        <v>134453.78151260506</v>
      </c>
      <c r="J11" s="11">
        <f>+I11*H11</f>
        <v>25546.218487394959</v>
      </c>
      <c r="K11" s="12">
        <f t="shared" si="2"/>
        <v>204369.74789915967</v>
      </c>
      <c r="L11" s="10">
        <f t="shared" si="3"/>
        <v>1280000</v>
      </c>
      <c r="N11" s="7"/>
      <c r="O11" s="7"/>
    </row>
    <row r="12" spans="1:15" ht="49.5" customHeight="1" x14ac:dyDescent="0.2">
      <c r="A12" s="3">
        <v>9</v>
      </c>
      <c r="B12" s="38" t="s">
        <v>21</v>
      </c>
      <c r="C12" s="39"/>
      <c r="D12" s="40"/>
      <c r="E12" s="8" t="s">
        <v>10</v>
      </c>
      <c r="F12" s="23">
        <v>4</v>
      </c>
      <c r="G12" s="22">
        <v>160000</v>
      </c>
      <c r="H12" s="9">
        <v>0.19</v>
      </c>
      <c r="I12" s="10">
        <f t="shared" si="0"/>
        <v>134453.78151260506</v>
      </c>
      <c r="J12" s="11">
        <f>+I12*H12</f>
        <v>25546.218487394959</v>
      </c>
      <c r="K12" s="12">
        <f t="shared" si="2"/>
        <v>102184.87394957984</v>
      </c>
      <c r="L12" s="10">
        <f t="shared" si="3"/>
        <v>640000</v>
      </c>
      <c r="N12" s="7"/>
      <c r="O12" s="7"/>
    </row>
    <row r="13" spans="1:15" ht="65.25" customHeight="1" x14ac:dyDescent="0.2">
      <c r="A13" s="3">
        <v>10</v>
      </c>
      <c r="B13" s="38" t="s">
        <v>22</v>
      </c>
      <c r="C13" s="39"/>
      <c r="D13" s="40"/>
      <c r="E13" s="8" t="s">
        <v>10</v>
      </c>
      <c r="F13" s="23">
        <v>12</v>
      </c>
      <c r="G13" s="22">
        <v>160000</v>
      </c>
      <c r="H13" s="9">
        <v>0.19</v>
      </c>
      <c r="I13" s="10">
        <f t="shared" si="0"/>
        <v>134453.78151260506</v>
      </c>
      <c r="J13" s="11">
        <f>+I13*H13</f>
        <v>25546.218487394959</v>
      </c>
      <c r="K13" s="12">
        <f t="shared" si="2"/>
        <v>306554.62184873951</v>
      </c>
      <c r="L13" s="10">
        <f t="shared" si="3"/>
        <v>1920000</v>
      </c>
      <c r="N13" s="7"/>
      <c r="O13" s="7"/>
    </row>
    <row r="14" spans="1:15" ht="15.75" x14ac:dyDescent="0.25">
      <c r="A14" s="45" t="s">
        <v>23</v>
      </c>
      <c r="B14" s="46"/>
      <c r="C14" s="46"/>
      <c r="D14" s="46"/>
      <c r="E14" s="46"/>
      <c r="F14" s="46"/>
      <c r="G14" s="46"/>
      <c r="H14" s="46"/>
      <c r="I14" s="46"/>
      <c r="J14" s="46"/>
      <c r="K14" s="47"/>
      <c r="L14" s="13">
        <f>L16-L15</f>
        <v>5734621.8487394955</v>
      </c>
      <c r="N14" s="14"/>
      <c r="O14" s="15"/>
    </row>
    <row r="15" spans="1:15" ht="15.75" x14ac:dyDescent="0.25">
      <c r="A15" s="48" t="s">
        <v>11</v>
      </c>
      <c r="B15" s="49"/>
      <c r="C15" s="49"/>
      <c r="D15" s="49"/>
      <c r="E15" s="49"/>
      <c r="F15" s="49"/>
      <c r="G15" s="49"/>
      <c r="H15" s="49"/>
      <c r="I15" s="49"/>
      <c r="J15" s="49"/>
      <c r="K15" s="50"/>
      <c r="L15" s="13">
        <f>K13+K12+K11+K10+K8+K7+K6+K5+K4</f>
        <v>960378.15126050427</v>
      </c>
      <c r="O15" s="15"/>
    </row>
    <row r="16" spans="1:15" ht="15.75" x14ac:dyDescent="0.25">
      <c r="A16" s="51" t="s">
        <v>12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13">
        <v>6695000</v>
      </c>
      <c r="N16" s="15"/>
    </row>
    <row r="17" spans="1:26" x14ac:dyDescent="0.2">
      <c r="A17" s="52"/>
      <c r="B17" s="52"/>
      <c r="C17" s="52"/>
      <c r="D17" s="52"/>
      <c r="E17" s="52"/>
      <c r="F17" s="52"/>
      <c r="G17" s="53"/>
      <c r="H17" s="54"/>
      <c r="I17" s="54"/>
      <c r="J17" s="54"/>
      <c r="K17" s="54"/>
      <c r="L17" s="55"/>
      <c r="N17" s="15"/>
    </row>
    <row r="18" spans="1:26" ht="30" customHeight="1" x14ac:dyDescent="0.2">
      <c r="A18" s="52"/>
      <c r="B18" s="52"/>
      <c r="C18" s="52"/>
      <c r="D18" s="52"/>
      <c r="E18" s="52"/>
      <c r="F18" s="52"/>
      <c r="G18" s="56"/>
      <c r="H18" s="57"/>
      <c r="I18" s="57"/>
      <c r="J18" s="57"/>
      <c r="K18" s="57"/>
      <c r="L18" s="58"/>
      <c r="N18" s="15"/>
      <c r="O18" s="16"/>
    </row>
    <row r="19" spans="1:26" ht="1.5" customHeight="1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</row>
    <row r="20" spans="1:26" ht="14.45" customHeight="1" x14ac:dyDescent="0.2">
      <c r="A20" s="59" t="s">
        <v>29</v>
      </c>
      <c r="B20" s="59"/>
      <c r="C20" s="59"/>
      <c r="D20" s="59"/>
      <c r="E20" s="59"/>
      <c r="F20" s="59"/>
      <c r="G20" s="60" t="s">
        <v>31</v>
      </c>
      <c r="H20" s="61"/>
      <c r="I20" s="61"/>
      <c r="J20" s="61"/>
      <c r="K20" s="61"/>
      <c r="L20" s="62"/>
    </row>
    <row r="21" spans="1:26" ht="14.45" customHeight="1" x14ac:dyDescent="0.2">
      <c r="A21" s="29" t="s">
        <v>30</v>
      </c>
      <c r="B21" s="30"/>
      <c r="C21" s="30"/>
      <c r="D21" s="30"/>
      <c r="E21" s="30"/>
      <c r="F21" s="31"/>
      <c r="G21" s="32" t="s">
        <v>32</v>
      </c>
      <c r="H21" s="33"/>
      <c r="I21" s="33"/>
      <c r="J21" s="33"/>
      <c r="K21" s="33"/>
      <c r="L21" s="34"/>
    </row>
    <row r="22" spans="1:26" ht="50.25" customHeight="1" x14ac:dyDescent="0.2">
      <c r="A22" s="26"/>
      <c r="B22" s="25"/>
      <c r="C22" s="63" t="s">
        <v>33</v>
      </c>
      <c r="D22" s="63"/>
      <c r="E22" s="63"/>
      <c r="F22" s="63"/>
      <c r="G22" s="63"/>
      <c r="H22" s="63"/>
      <c r="I22" s="63"/>
      <c r="J22" s="63"/>
      <c r="K22" s="25"/>
      <c r="L22" s="27"/>
      <c r="M22" s="44" t="s">
        <v>13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Z22" s="16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26" x14ac:dyDescent="0.2">
      <c r="K24" s="20"/>
    </row>
    <row r="25" spans="1:26" x14ac:dyDescent="0.2">
      <c r="K25" s="7"/>
    </row>
    <row r="26" spans="1:26" x14ac:dyDescent="0.2">
      <c r="D26" s="7"/>
      <c r="E26" s="7"/>
      <c r="F26" s="7"/>
      <c r="G26" s="7"/>
      <c r="H26" s="7"/>
      <c r="I26" s="7"/>
      <c r="K26" s="7"/>
      <c r="L26" s="16"/>
    </row>
    <row r="27" spans="1:26" x14ac:dyDescent="0.2">
      <c r="D27" s="7"/>
      <c r="E27" s="16"/>
      <c r="F27" s="16"/>
      <c r="G27" s="16"/>
      <c r="H27" s="16"/>
      <c r="I27" s="7"/>
      <c r="K27" s="16"/>
      <c r="L27" s="16"/>
    </row>
    <row r="28" spans="1:26" x14ac:dyDescent="0.2">
      <c r="D28" s="7"/>
      <c r="E28" s="16"/>
      <c r="F28" s="16"/>
      <c r="G28" s="16"/>
      <c r="H28" s="16"/>
      <c r="I28" s="7"/>
      <c r="K28" s="16"/>
      <c r="L28" s="16"/>
    </row>
    <row r="29" spans="1:26" x14ac:dyDescent="0.2">
      <c r="D29" s="7"/>
      <c r="E29" s="7"/>
      <c r="F29" s="7"/>
      <c r="G29" s="7"/>
      <c r="H29" s="7"/>
      <c r="I29" s="16"/>
      <c r="K29" s="16"/>
      <c r="L29" s="16"/>
      <c r="N29" s="16"/>
    </row>
    <row r="30" spans="1:26" x14ac:dyDescent="0.2">
      <c r="I30" s="15"/>
      <c r="K30" s="7"/>
      <c r="L30" s="16"/>
    </row>
    <row r="31" spans="1:26" x14ac:dyDescent="0.2">
      <c r="I31" s="15"/>
      <c r="L31" s="16"/>
    </row>
    <row r="32" spans="1:26" x14ac:dyDescent="0.2">
      <c r="C32" s="16"/>
      <c r="I32" s="15"/>
    </row>
    <row r="33" spans="3:9" x14ac:dyDescent="0.2">
      <c r="C33" s="16"/>
      <c r="I33" s="15"/>
    </row>
    <row r="34" spans="3:9" x14ac:dyDescent="0.2">
      <c r="C34" s="16"/>
      <c r="I34" s="21"/>
    </row>
    <row r="35" spans="3:9" x14ac:dyDescent="0.2">
      <c r="C35" s="16"/>
    </row>
    <row r="36" spans="3:9" x14ac:dyDescent="0.2">
      <c r="C36" s="16"/>
    </row>
    <row r="37" spans="3:9" x14ac:dyDescent="0.2">
      <c r="C37" s="16"/>
    </row>
  </sheetData>
  <mergeCells count="27">
    <mergeCell ref="B1:C1"/>
    <mergeCell ref="I1:L1"/>
    <mergeCell ref="D1:H1"/>
    <mergeCell ref="B13:D13"/>
    <mergeCell ref="B7:D7"/>
    <mergeCell ref="B2:L2"/>
    <mergeCell ref="M22:X22"/>
    <mergeCell ref="A14:K14"/>
    <mergeCell ref="A15:K15"/>
    <mergeCell ref="A16:K16"/>
    <mergeCell ref="A17:F18"/>
    <mergeCell ref="G17:L18"/>
    <mergeCell ref="A20:F20"/>
    <mergeCell ref="G20:L20"/>
    <mergeCell ref="C22:J22"/>
    <mergeCell ref="A23:L23"/>
    <mergeCell ref="A21:F21"/>
    <mergeCell ref="G21:L21"/>
    <mergeCell ref="B3:D3"/>
    <mergeCell ref="B9:D9"/>
    <mergeCell ref="B12:D12"/>
    <mergeCell ref="B8:D8"/>
    <mergeCell ref="B11:D11"/>
    <mergeCell ref="B4:D4"/>
    <mergeCell ref="B5:D5"/>
    <mergeCell ref="B6:D6"/>
    <mergeCell ref="B10:D10"/>
  </mergeCells>
  <pageMargins left="0.70866141732283472" right="0.70866141732283472" top="0.74803149606299213" bottom="0.74803149606299213" header="0.31496062992125984" footer="0.31496062992125984"/>
  <pageSetup paperSize="9" scale="58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DQ2030LA</cp:lastModifiedBy>
  <cp:lastPrinted>2022-09-30T22:38:27Z</cp:lastPrinted>
  <dcterms:created xsi:type="dcterms:W3CDTF">2022-08-10T15:52:04Z</dcterms:created>
  <dcterms:modified xsi:type="dcterms:W3CDTF">2022-09-30T22:39:45Z</dcterms:modified>
</cp:coreProperties>
</file>