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DESARROLLO\2023\PROCESOS GRANDES\DÍA DEL NIÑO Y JUVENTUD\"/>
    </mc:Choice>
  </mc:AlternateContent>
  <bookViews>
    <workbookView xWindow="10950" yWindow="90" windowWidth="12225" windowHeight="12180"/>
  </bookViews>
  <sheets>
    <sheet name="PRESUPUESTO OFICIAL" sheetId="4" r:id="rId1"/>
    <sheet name="COMPARATIVO" sheetId="5" r:id="rId2"/>
  </sheets>
  <definedNames>
    <definedName name="_xlnm.Print_Area" localSheetId="1">COMPARATIVO!$A$1:$J$26</definedName>
    <definedName name="_xlnm.Print_Area" localSheetId="0">'PRESUPUESTO OFICIAL'!$A$1:$F$52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4" l="1"/>
  <c r="I31" i="4"/>
  <c r="I32" i="4" s="1"/>
  <c r="I29" i="4"/>
  <c r="I30" i="4" s="1"/>
  <c r="F24" i="4" l="1"/>
  <c r="F36" i="4"/>
  <c r="F38" i="4"/>
  <c r="F46" i="4"/>
  <c r="F45" i="4"/>
  <c r="F44" i="4"/>
  <c r="F43" i="4"/>
  <c r="F39" i="4"/>
  <c r="F37" i="4"/>
  <c r="F41" i="4"/>
  <c r="F40" i="4"/>
  <c r="F35" i="4"/>
  <c r="F34" i="4"/>
  <c r="F32" i="4"/>
  <c r="F31" i="4"/>
  <c r="F29" i="4" l="1"/>
  <c r="F27" i="4"/>
  <c r="F25" i="4"/>
  <c r="F23" i="4"/>
  <c r="J11" i="5"/>
  <c r="J12" i="5"/>
  <c r="J13" i="5"/>
  <c r="J14" i="5"/>
  <c r="J15" i="5"/>
  <c r="J16" i="5"/>
  <c r="J17" i="5"/>
  <c r="J18" i="5"/>
  <c r="J19" i="5"/>
  <c r="J20" i="5"/>
  <c r="H11" i="5"/>
  <c r="H12" i="5"/>
  <c r="H13" i="5"/>
  <c r="H14" i="5"/>
  <c r="H15" i="5"/>
  <c r="H16" i="5"/>
  <c r="H17" i="5"/>
  <c r="H18" i="5"/>
  <c r="H19" i="5"/>
  <c r="H20" i="5"/>
  <c r="H10" i="5"/>
  <c r="J10" i="5" s="1"/>
  <c r="F11" i="5"/>
  <c r="F12" i="5"/>
  <c r="F13" i="5"/>
  <c r="F14" i="5"/>
  <c r="F15" i="5"/>
  <c r="F16" i="5"/>
  <c r="F17" i="5"/>
  <c r="F18" i="5"/>
  <c r="F19" i="5"/>
  <c r="F20" i="5"/>
  <c r="F10" i="5"/>
  <c r="O35" i="5"/>
  <c r="O25" i="5"/>
  <c r="O15" i="5"/>
  <c r="H21" i="5" l="1"/>
  <c r="F21" i="5"/>
  <c r="J21" i="5"/>
  <c r="F20" i="4"/>
  <c r="F19" i="4"/>
  <c r="F17" i="4" l="1"/>
  <c r="F13" i="4" l="1"/>
  <c r="F16" i="4"/>
  <c r="F18" i="4" l="1"/>
  <c r="F15" i="4"/>
  <c r="F14" i="4"/>
  <c r="F12" i="4"/>
  <c r="F11" i="4"/>
  <c r="F10" i="4"/>
  <c r="F47" i="4" l="1"/>
  <c r="I46" i="4" s="1"/>
  <c r="K15" i="4"/>
  <c r="K60" i="4" l="1"/>
</calcChain>
</file>

<file path=xl/sharedStrings.xml><?xml version="1.0" encoding="utf-8"?>
<sst xmlns="http://schemas.openxmlformats.org/spreadsheetml/2006/main" count="146" uniqueCount="72">
  <si>
    <t>Und</t>
  </si>
  <si>
    <t>ITEM</t>
  </si>
  <si>
    <t>DESCRIPCIÓN</t>
  </si>
  <si>
    <t>UND</t>
  </si>
  <si>
    <t>CANT.</t>
  </si>
  <si>
    <t>V/TOTAL</t>
  </si>
  <si>
    <t>TOTAL</t>
  </si>
  <si>
    <t xml:space="preserve">REPUBLICA DE COLOMBIA  </t>
  </si>
  <si>
    <t>PRESUPUESTO GENERAL</t>
  </si>
  <si>
    <t>HATO COROZAL ALTO Y SOSTENIBLE</t>
  </si>
  <si>
    <t xml:space="preserve">DEPARTAMENTO DE CASANARE     </t>
  </si>
  <si>
    <t>ALCALDÍA MUNICIPAL DE HATO COROZAL</t>
  </si>
  <si>
    <t>Lizeth Joheli García Torres</t>
  </si>
  <si>
    <t>indigenas</t>
  </si>
  <si>
    <t>covid</t>
  </si>
  <si>
    <t>mujer</t>
  </si>
  <si>
    <t>diversa</t>
  </si>
  <si>
    <t>Und.</t>
  </si>
  <si>
    <t>Horas</t>
  </si>
  <si>
    <t>Servicio de sonido. Equipo de amplificación de audio. Sistema de audio debidamente equilibrado en vatios, los cuales han sido debidamente distribuidos desde los power hacia las bocinas para lograr el máximo rendimiento posible del sistema. El equipo de amplificación de audio debe ser de 5,000 vatios de potencia, con 4 cabinas de amplificación, 5 micrófonos inalámbricos, 2 micrófonos de cable con servicio de operación incluida, mezclador para micrófonos.</t>
  </si>
  <si>
    <t>Garantizar la presentación de Un (1) presentador, animador o maestro de ceremonia, quien acompañará en la tarima cultural y artística durante el día del evento.</t>
  </si>
  <si>
    <t>Garantizar la instalacion de dos baños portatiles los cuales deberan funcionar durante todo el evento.</t>
  </si>
  <si>
    <t>V. UNT.</t>
  </si>
  <si>
    <t>OBJETO</t>
  </si>
  <si>
    <t>Alquiler e instalación de tarima en sitio. 10 secciones 2X2 con 1,5 a 2,0 m de altura + escalera</t>
  </si>
  <si>
    <t>Suministro de Quinientos (500) incentivos para niño, compuestos por: Tula impermeable estampadas en sublimación, cordón grueso y ojalete; reloj de mano, gel y splash.</t>
  </si>
  <si>
    <t>Suministro de Quinientos (500) incentivos para niña, compuestos por: morral transparente, bolsa de cauchos para cabello, moñas de diferentes colores, peine, espejo, crema para peinar y splash corporal.</t>
  </si>
  <si>
    <t>De conformidad a la comparación y estudio de las cotizaciones presentadas y teniendo en cuenta las condiciones y especificaciones tecnicas requeridas para la satisfación de las necesidades de los administrados y en cumplimiento de la funcion publica por parte del Municipio.</t>
  </si>
  <si>
    <t>El valor del presupuesto incluye todos los costos y gastos a lo que haya lugar para la descripción de contratos con el Municipio de Hato Corozal  y los demás que se derivan del cumplimiento de las obligaciones contractuales (Gastos administrativos, operativos, impuestos, tasas contribuciones, utilidad ect).</t>
  </si>
  <si>
    <t>Profesional de Apoyo SDSIP</t>
  </si>
  <si>
    <t>Yadira Escobar Heredia</t>
  </si>
  <si>
    <t>Secretaría de Desarrollo Social, Integral y Productivo</t>
  </si>
  <si>
    <t>Suministro de bolsas de agua de 350 ML para el desarrollo de cada una de las actividades.</t>
  </si>
  <si>
    <t>SUMINISTRO DE ELEMENTOS NECESARIOS PARA LA CELEBRACIÓN DEL DIA DEL NIÑO "AVENTURA DE JUEGO Y AMOR EN FAMILIA" 2023, EN EL MUNICIPIO DE HATO COROZAL-CASANARE.</t>
  </si>
  <si>
    <t>Suministro de elementos para llevar a cabo los Shows de Actividades Masivas  que Incluye 8 estaciones que integran recreación y estímulos de la creatividad: ESTACION 1: PINTUCARITAS: Consiste en dibujar en la cara de los niños, las diferentes figuras. ESTACION 2: GLOBOFLEXIA: Consiste en enseñar a los niños a realizar una figura de manualidad con un globo mil figuras de colores. ESTACION 3: SHOW DE TITERES: Consiste en realizar una obra de títeres relacionada con el valor de la amistad. ESTACION 4: SHOW DE CUENTERIA: Consiste en realizar shows de cuentos para niños con moralejas y mensajes para la convivencia. ESTACION 5: DACTILOPINTURA: Consiste en que un niño exprese con sus dedos el arte, a través de temperas no toxicas. ESTACION 6: MOLINOS DE VIENTO: Manualidad para hacer un molino de viento con hoja de papel de colores y un alfiler. ESTACION 7: SHOW DE MAGIA: Consiste en presentar un show de magia de 15 minutos para niños. ESTACION 8: RONDAS INFANTILES: Recreación dirigida, con espectáculo de payasos.</t>
  </si>
  <si>
    <t>Elaborar y presentar para aprobación del CMGRD, el Plan de contingencia: Documento elaborado bajo los estándares definidos por el Comité Municipal de Gestión del Riesgo (CMGRD) y debidamente aprobado por dicho comité, el cual incluye póliza de responsabilidad civil extracontractual, que ampare riesgos inherentes a las actividades del contrato,  el acompañamiento por parte de cuerpos de socorro y demás obligaciones y costos que implique como requisitos para que sea aprobado el permiso por parte del CMGRD.</t>
  </si>
  <si>
    <t>Garantizar el suministro de productos sólidos industrializados, tipo: bombones y galletas, como incentivos para los niños y las familias que participen en los diferentes stand de la ejecución del evento.</t>
  </si>
  <si>
    <t>Suministro de refrigerios para el desarrollo de todo el evento, puede ser REFRIGERIO REFORZADO: 1 manzana, 1 jugo industrializado, 1 producto solido tipo ponqué.</t>
  </si>
  <si>
    <t>COTIZACIONES</t>
  </si>
  <si>
    <t>COTIZACIÓN No. 1</t>
  </si>
  <si>
    <t>COTIZACIÓN No. 2</t>
  </si>
  <si>
    <t>COTIZACIÓN No. 3</t>
  </si>
  <si>
    <t>CELEBRACIÓN DÍA DEL NIÑO</t>
  </si>
  <si>
    <t>SEMANA DE LA JUVENTUD</t>
  </si>
  <si>
    <t>Prestar el servicio de alquiler  instalación en sitio de carpas tipo kiosko de 4*4</t>
  </si>
  <si>
    <t>Garantizar la presentación de Un (1) presentador o maestro de ceremonia, quien acompañará en la tarima durante el desarrollo de la feria universitaria</t>
  </si>
  <si>
    <t>FERÍA UNIVERSITARIA "ÚNETE AL PARCHE"</t>
  </si>
  <si>
    <t xml:space="preserve">EXPRÉSATE CON EL PARCHE </t>
  </si>
  <si>
    <t>Taller en tematica de Improvisación (Garantizado por profesional en Cualquier area Social y/o ciencias humanas con experiencia certificada en Artes Escenicas minima de (02) años, dirgido a jovenes del municipio de Hato Corozal, donde deberà garantizar taller teatral, competencia de deletreo, dicha actividad tendra una duracion de diez (10) horas, donde cuatro se realizaran el dia 09 de agosto de 2023 y las otras seis (06) horas seran practicas donde mostraran en la noche cultural una escena teatral y de habilidades artisticas, el oferente deberà garantizar toda la logistica necesaria.</t>
  </si>
  <si>
    <t>EVENTO "PARCEROS A COMPARTIR"</t>
  </si>
  <si>
    <t>Taller sobre derechos sexuales y reproductivos bajo la mirada de sexualidad positiva; donde debera ser liderado por enfermera jefe con dos años de experiencia a nivel general, donde acredite seis meses de experiencia especifica en programas de promocion y mantenimiento de la salud, dicha estartegia debera contar de manera interdisciplinaria con psicologa con dos años de experiencia, donde acredite seis meses de experiencia especifica en programas de salud mental, proyecto de vida, promocion y mantenimiento de la salud con adolescentes y jovenes.</t>
  </si>
  <si>
    <t>Garantizar la entrega de refrigerios (Sandwich de pollo, jugo natural) para los participantes del encuentro de saberes intermunicipales</t>
  </si>
  <si>
    <t>EVENTO PARCEROS POR LA VIDA</t>
  </si>
  <si>
    <t>Garantizar el suministro de camisetas en tela suavizada en ambas caras, poliester piel de durazno, las cuales deberan estar estampadas con logo de la administracion municipal y semana de la juventud</t>
  </si>
  <si>
    <t>Realizar entrega de refrigerio (jugo industrializado, galleta y fruta)</t>
  </si>
  <si>
    <t xml:space="preserve">Garantizar profesional en acondicionamiento fisico y deportivo o areas afines en recreacion, baile o deporte, el cual conste de acreditacion en zumba, aerobicos y/o dinamicas musicalizadas. </t>
  </si>
  <si>
    <t xml:space="preserve">Garantizar  la entrega de incentivos a los equipos ganadores en el encuentro deportivo denominado "campeonato de futsala relampago" entregando a los tres primeros puestos balones originales de microfutbol </t>
  </si>
  <si>
    <t>GASTOS GENERALES</t>
  </si>
  <si>
    <t>Garantizar la hidratación mediante bolsas de agua de 350 mil para el desarrollo de cada una de las actividades.</t>
  </si>
  <si>
    <t>Realizar entrega de reconocimientos y diplomas a jovenes participantes de la semana de la juventud</t>
  </si>
  <si>
    <t>Garantizar la entrega de medallas deportivas para los tres primeros puestos en la competencia de atletismo las cuales deberan estar marcadas con el nombre de la competencia, el evento y de la entidad.</t>
  </si>
  <si>
    <t>Ambientación de la mesa protocolaria y decoracion alusiva a la semana de la juevntud</t>
  </si>
  <si>
    <t>Alquiler e instalación de tarima en sitio. 10 secciones 2X2 con 1,5 a 2,0 m de altura + escalera para el evento de rumbaterapia y jornada cultural y de cierre.</t>
  </si>
  <si>
    <t>SILLAS PLASTICAS: Alquiler de sillas tipo plastico para los asistentes a  expositores y asistentes. Para el evento cultural, de cierre y clausura</t>
  </si>
  <si>
    <t xml:space="preserve">Garantizar la presentación de Dos (02) bandas musicales de genero urbano </t>
  </si>
  <si>
    <t>Suministro de Quinientos (500) incentivos para niña, compuestos por: ula impermeable estampadas en sublimación, cordón grueso y ojalete splash corporal para niña.</t>
  </si>
  <si>
    <t>Suministro de Quinientos (500) incentivos para niño, compuestos por: Tula impermeable estampadas en sublimación, cordón grueso y ojalete y reloj de mano.</t>
  </si>
  <si>
    <t>Garantizar el suministro de incentivos para los jovenes que ganen la competencia denominada "rally de habilidades" y el torneo de voleibol, es asi como, se debera realizar entrega a cada participante de audifonos inalambricos compatibles con bluetooth.</t>
  </si>
  <si>
    <t>EVENTO "PARCEROS A LIDERAR"</t>
  </si>
  <si>
    <t>Garantizar  la entrega de refrigerio (bebida gaseosa y empanadas) para el evento cultural</t>
  </si>
  <si>
    <t>PRESTAR LOS SERVICIOS DE LOGÍSTICA PARA LA CELEBRACIÓN DEL DÍA DEL NIÑO "AVENTURA DE JUEGO Y AMOR EN FAMILIA" 2023 Y SEMANA DE LA JUVENTUD #LaJuventudLidera #JovenesEnPotencia, EN EL MUNICIPIO DE HATO COROZAL-CASANARE.</t>
  </si>
  <si>
    <t>PRESUPUESTO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</si>
</sst>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quot;$&quot;\ * #,##0.00_-;_-&quot;$&quot;\ * &quot;-&quot;??_-;_-@_-"/>
    <numFmt numFmtId="165" formatCode="\$\ #,##0"/>
    <numFmt numFmtId="166" formatCode="_-&quot;$&quot;\ * #,##0_-;\-&quot;$&quot;\ * #,##0_-;_-&quot;$&quot;\ * &quot;-&quot;??_-;_-@_-"/>
    <numFmt numFmtId="167" formatCode="_-[$$-240A]\ * #,##0_-;\-[$$-240A]\ * #,##0_-;_-[$$-240A]\ * &quot;-&quot;??_-;_-@_-"/>
  </numFmts>
  <fonts count="13" x14ac:knownFonts="1">
    <font>
      <sz val="11"/>
      <color theme="1"/>
      <name val="Calibri"/>
      <family val="2"/>
      <scheme val="minor"/>
    </font>
    <font>
      <sz val="10"/>
      <color rgb="FF000000"/>
      <name val="Times New Roman"/>
      <family val="1"/>
    </font>
    <font>
      <sz val="10"/>
      <color rgb="FF000000"/>
      <name val="Times New Roman"/>
      <family val="1"/>
    </font>
    <font>
      <sz val="11"/>
      <color theme="1"/>
      <name val="Calibri"/>
      <family val="2"/>
      <scheme val="minor"/>
    </font>
    <font>
      <b/>
      <sz val="10"/>
      <color rgb="FF000000"/>
      <name val="Times New Roman"/>
      <family val="1"/>
    </font>
    <font>
      <b/>
      <sz val="9"/>
      <name val="Times New Roman"/>
      <family val="1"/>
    </font>
    <font>
      <b/>
      <sz val="9"/>
      <color rgb="FF000000"/>
      <name val="Times New Roman"/>
      <family val="1"/>
    </font>
    <font>
      <sz val="9"/>
      <name val="Times New Roman"/>
      <family val="1"/>
    </font>
    <font>
      <sz val="9"/>
      <color rgb="FF000000"/>
      <name val="Times New Roman"/>
      <family val="1"/>
    </font>
    <font>
      <b/>
      <sz val="8"/>
      <name val="Times New Roman"/>
      <family val="1"/>
    </font>
    <font>
      <b/>
      <sz val="8"/>
      <color rgb="FF000000"/>
      <name val="Times New Roman"/>
      <family val="1"/>
    </font>
    <font>
      <sz val="11"/>
      <name val="Times New Roman"/>
      <family val="1"/>
    </font>
    <font>
      <sz val="10"/>
      <name val="Times New Roman"/>
      <family val="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s>
  <borders count="25">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style="thin">
        <color rgb="FF000000"/>
      </right>
      <top/>
      <bottom/>
      <diagonal/>
    </border>
    <border>
      <left style="thin">
        <color rgb="FF000000"/>
      </left>
      <right style="thin">
        <color indexed="64"/>
      </right>
      <top style="thin">
        <color rgb="FF000000"/>
      </top>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s>
  <cellStyleXfs count="6">
    <xf numFmtId="0" fontId="0" fillId="0" borderId="0"/>
    <xf numFmtId="0" fontId="1" fillId="0" borderId="0"/>
    <xf numFmtId="9" fontId="2" fillId="0" borderId="0" applyFont="0" applyFill="0" applyBorder="0" applyAlignment="0" applyProtection="0"/>
    <xf numFmtId="164" fontId="3" fillId="0" borderId="0" applyFont="0" applyFill="0" applyBorder="0" applyAlignment="0" applyProtection="0"/>
    <xf numFmtId="0" fontId="1" fillId="0" borderId="0"/>
    <xf numFmtId="9" fontId="1" fillId="0" borderId="0" applyFont="0" applyFill="0" applyBorder="0" applyAlignment="0" applyProtection="0"/>
  </cellStyleXfs>
  <cellXfs count="62">
    <xf numFmtId="0" fontId="0" fillId="0" borderId="0" xfId="0"/>
    <xf numFmtId="166" fontId="1" fillId="0" borderId="0" xfId="3" applyNumberFormat="1" applyFont="1" applyAlignment="1">
      <alignment horizontal="left" vertical="top"/>
    </xf>
    <xf numFmtId="0" fontId="1" fillId="0" borderId="0" xfId="4" applyAlignment="1">
      <alignment horizontal="left" vertical="top"/>
    </xf>
    <xf numFmtId="9" fontId="0" fillId="0" borderId="0" xfId="5" applyFont="1" applyFill="1" applyBorder="1" applyAlignment="1">
      <alignment horizontal="left" vertical="top"/>
    </xf>
    <xf numFmtId="165" fontId="1" fillId="0" borderId="0" xfId="4" applyNumberFormat="1" applyAlignment="1">
      <alignment horizontal="left" vertical="top"/>
    </xf>
    <xf numFmtId="167" fontId="1" fillId="0" borderId="0" xfId="4" applyNumberFormat="1" applyAlignment="1">
      <alignment horizontal="left" vertical="top"/>
    </xf>
    <xf numFmtId="165" fontId="1" fillId="2" borderId="0" xfId="4" applyNumberFormat="1" applyFill="1" applyAlignment="1">
      <alignment horizontal="left" vertical="top"/>
    </xf>
    <xf numFmtId="1" fontId="8" fillId="0" borderId="3" xfId="4" applyNumberFormat="1" applyFont="1" applyBorder="1" applyAlignment="1">
      <alignment horizontal="center" vertical="center" shrinkToFit="1"/>
    </xf>
    <xf numFmtId="0" fontId="7" fillId="0" borderId="3" xfId="4" applyFont="1" applyBorder="1" applyAlignment="1">
      <alignment horizontal="center" vertical="center" wrapText="1"/>
    </xf>
    <xf numFmtId="1" fontId="6" fillId="0" borderId="18" xfId="4" applyNumberFormat="1" applyFont="1" applyBorder="1" applyAlignment="1">
      <alignment horizontal="center" vertical="center" shrinkToFit="1"/>
    </xf>
    <xf numFmtId="0" fontId="10" fillId="0" borderId="0" xfId="4" applyFont="1" applyAlignment="1">
      <alignment horizontal="left" vertical="top"/>
    </xf>
    <xf numFmtId="0" fontId="9" fillId="0" borderId="4" xfId="4" applyFont="1" applyBorder="1" applyAlignment="1">
      <alignment horizontal="center" vertical="center" wrapText="1"/>
    </xf>
    <xf numFmtId="0" fontId="1" fillId="0" borderId="0" xfId="4" applyAlignment="1">
      <alignment horizontal="left" vertical="top" wrapText="1"/>
    </xf>
    <xf numFmtId="0" fontId="11" fillId="0" borderId="3" xfId="4" applyFont="1" applyBorder="1" applyAlignment="1">
      <alignment horizontal="justify" vertical="center" wrapText="1"/>
    </xf>
    <xf numFmtId="0" fontId="12" fillId="0" borderId="3" xfId="4" applyFont="1" applyBorder="1" applyAlignment="1">
      <alignment horizontal="justify" vertical="center" wrapText="1"/>
    </xf>
    <xf numFmtId="1" fontId="8" fillId="3" borderId="3" xfId="4" applyNumberFormat="1" applyFont="1" applyFill="1" applyBorder="1" applyAlignment="1">
      <alignment horizontal="center" vertical="center" shrinkToFit="1"/>
    </xf>
    <xf numFmtId="0" fontId="11" fillId="3" borderId="3" xfId="4" applyFont="1" applyFill="1" applyBorder="1" applyAlignment="1">
      <alignment horizontal="justify" vertical="center" wrapText="1"/>
    </xf>
    <xf numFmtId="165" fontId="8" fillId="3" borderId="2" xfId="4" applyNumberFormat="1" applyFont="1" applyFill="1" applyBorder="1" applyAlignment="1">
      <alignment horizontal="right" vertical="center" shrinkToFit="1"/>
    </xf>
    <xf numFmtId="165" fontId="8" fillId="3" borderId="10" xfId="4" applyNumberFormat="1" applyFont="1" applyFill="1" applyBorder="1" applyAlignment="1">
      <alignment horizontal="right" vertical="center" shrinkToFit="1"/>
    </xf>
    <xf numFmtId="1" fontId="6" fillId="0" borderId="20" xfId="4" applyNumberFormat="1" applyFont="1" applyBorder="1" applyAlignment="1">
      <alignment horizontal="center" vertical="center" shrinkToFit="1"/>
    </xf>
    <xf numFmtId="165" fontId="8" fillId="3" borderId="3" xfId="4" applyNumberFormat="1" applyFont="1" applyFill="1" applyBorder="1" applyAlignment="1">
      <alignment horizontal="right" vertical="center" shrinkToFit="1"/>
    </xf>
    <xf numFmtId="165" fontId="8" fillId="3" borderId="21" xfId="4" applyNumberFormat="1" applyFont="1" applyFill="1" applyBorder="1" applyAlignment="1">
      <alignment horizontal="right" vertical="center" shrinkToFit="1"/>
    </xf>
    <xf numFmtId="165" fontId="6" fillId="0" borderId="4" xfId="4" applyNumberFormat="1" applyFont="1" applyBorder="1" applyAlignment="1">
      <alignment horizontal="right" vertical="top" shrinkToFit="1"/>
    </xf>
    <xf numFmtId="0" fontId="5" fillId="0" borderId="4" xfId="4" applyFont="1" applyBorder="1" applyAlignment="1">
      <alignment horizontal="right" vertical="top" wrapText="1"/>
    </xf>
    <xf numFmtId="0" fontId="5" fillId="0" borderId="4" xfId="4" applyFont="1" applyBorder="1" applyAlignment="1">
      <alignment vertical="top" wrapText="1"/>
    </xf>
    <xf numFmtId="165" fontId="5" fillId="0" borderId="4" xfId="4" applyNumberFormat="1" applyFont="1" applyBorder="1" applyAlignment="1">
      <alignment vertical="top" wrapText="1"/>
    </xf>
    <xf numFmtId="165" fontId="5" fillId="0" borderId="4" xfId="4" applyNumberFormat="1" applyFont="1" applyBorder="1" applyAlignment="1">
      <alignment horizontal="right" vertical="top" wrapText="1"/>
    </xf>
    <xf numFmtId="0" fontId="5" fillId="0" borderId="4" xfId="4" applyFont="1" applyBorder="1" applyAlignment="1">
      <alignment horizontal="right" vertical="top" wrapText="1"/>
    </xf>
    <xf numFmtId="0" fontId="4" fillId="4" borderId="16" xfId="4" applyFont="1" applyFill="1" applyBorder="1" applyAlignment="1">
      <alignment horizontal="center" vertical="center" wrapText="1"/>
    </xf>
    <xf numFmtId="0" fontId="4" fillId="4" borderId="17" xfId="4" applyFont="1" applyFill="1" applyBorder="1" applyAlignment="1">
      <alignment horizontal="center" vertical="center" wrapText="1"/>
    </xf>
    <xf numFmtId="0" fontId="4" fillId="4" borderId="19" xfId="4" applyFont="1" applyFill="1" applyBorder="1" applyAlignment="1">
      <alignment horizontal="center" vertical="center" wrapText="1"/>
    </xf>
    <xf numFmtId="0" fontId="5" fillId="0" borderId="5" xfId="4" applyFont="1" applyBorder="1" applyAlignment="1">
      <alignment horizontal="center" vertical="center" wrapText="1"/>
    </xf>
    <xf numFmtId="0" fontId="4" fillId="0" borderId="6" xfId="4" applyFont="1" applyBorder="1" applyAlignment="1">
      <alignment horizontal="center" vertical="center" wrapText="1"/>
    </xf>
    <xf numFmtId="0" fontId="4" fillId="0" borderId="7" xfId="4" applyFont="1" applyBorder="1" applyAlignment="1">
      <alignment horizontal="center" vertical="center" wrapText="1"/>
    </xf>
    <xf numFmtId="0" fontId="5" fillId="0" borderId="8" xfId="4" applyFont="1" applyBorder="1" applyAlignment="1">
      <alignment horizontal="center" vertical="center" wrapText="1"/>
    </xf>
    <xf numFmtId="0" fontId="4" fillId="0" borderId="0" xfId="4" applyFont="1" applyAlignment="1">
      <alignment horizontal="center" vertical="center" wrapText="1"/>
    </xf>
    <xf numFmtId="0" fontId="4" fillId="0" borderId="9" xfId="4" applyFont="1" applyBorder="1" applyAlignment="1">
      <alignment horizontal="center" vertical="center" wrapText="1"/>
    </xf>
    <xf numFmtId="0" fontId="4" fillId="0" borderId="16" xfId="4" applyFont="1" applyBorder="1" applyAlignment="1">
      <alignment horizontal="center" vertical="center" wrapText="1"/>
    </xf>
    <xf numFmtId="0" fontId="4" fillId="0" borderId="17" xfId="4" applyFont="1" applyBorder="1" applyAlignment="1">
      <alignment horizontal="center" vertical="center" wrapText="1"/>
    </xf>
    <xf numFmtId="0" fontId="4" fillId="0" borderId="19" xfId="4" applyFont="1" applyBorder="1" applyAlignment="1">
      <alignment horizontal="center" vertical="center" wrapText="1"/>
    </xf>
    <xf numFmtId="0" fontId="4" fillId="5" borderId="16" xfId="4" applyFont="1" applyFill="1" applyBorder="1" applyAlignment="1">
      <alignment horizontal="center" vertical="center" wrapText="1"/>
    </xf>
    <xf numFmtId="0" fontId="4" fillId="5" borderId="17" xfId="4" applyFont="1" applyFill="1" applyBorder="1" applyAlignment="1">
      <alignment horizontal="center" vertical="center" wrapText="1"/>
    </xf>
    <xf numFmtId="0" fontId="4" fillId="5" borderId="19" xfId="4" applyFont="1" applyFill="1" applyBorder="1" applyAlignment="1">
      <alignment horizontal="center" vertical="center" wrapText="1"/>
    </xf>
    <xf numFmtId="0" fontId="7" fillId="0" borderId="22" xfId="4" applyFont="1" applyBorder="1" applyAlignment="1">
      <alignment horizontal="justify" vertical="top" wrapText="1"/>
    </xf>
    <xf numFmtId="0" fontId="1" fillId="0" borderId="23" xfId="4" applyBorder="1" applyAlignment="1">
      <alignment horizontal="justify" vertical="top" wrapText="1"/>
    </xf>
    <xf numFmtId="0" fontId="1" fillId="0" borderId="24" xfId="4" applyBorder="1" applyAlignment="1">
      <alignment horizontal="justify" vertical="top" wrapText="1"/>
    </xf>
    <xf numFmtId="0" fontId="4" fillId="0" borderId="16" xfId="4" applyFont="1" applyBorder="1" applyAlignment="1">
      <alignment horizontal="center" vertical="top"/>
    </xf>
    <xf numFmtId="0" fontId="4" fillId="0" borderId="19" xfId="4" applyFont="1" applyBorder="1" applyAlignment="1">
      <alignment horizontal="center" vertical="top"/>
    </xf>
    <xf numFmtId="0" fontId="4" fillId="0" borderId="17" xfId="4" applyFont="1" applyBorder="1" applyAlignment="1">
      <alignment horizontal="center" vertical="top"/>
    </xf>
    <xf numFmtId="0" fontId="1" fillId="0" borderId="16" xfId="4" applyBorder="1" applyAlignment="1">
      <alignment horizontal="center" vertical="top"/>
    </xf>
    <xf numFmtId="0" fontId="1" fillId="0" borderId="19" xfId="4" applyBorder="1" applyAlignment="1">
      <alignment horizontal="center" vertical="top"/>
    </xf>
    <xf numFmtId="0" fontId="1" fillId="0" borderId="17" xfId="4" applyBorder="1" applyAlignment="1">
      <alignment horizontal="center" vertical="top"/>
    </xf>
    <xf numFmtId="0" fontId="7" fillId="0" borderId="11" xfId="4" applyFont="1" applyBorder="1" applyAlignment="1">
      <alignment horizontal="justify" vertical="top" wrapText="1"/>
    </xf>
    <xf numFmtId="0" fontId="1" fillId="0" borderId="1" xfId="4" applyBorder="1" applyAlignment="1">
      <alignment horizontal="justify" vertical="top" wrapText="1"/>
    </xf>
    <xf numFmtId="0" fontId="1" fillId="0" borderId="12" xfId="4" applyBorder="1" applyAlignment="1">
      <alignment horizontal="justify" vertical="top" wrapText="1"/>
    </xf>
    <xf numFmtId="0" fontId="1" fillId="0" borderId="13" xfId="4" applyBorder="1" applyAlignment="1">
      <alignment horizontal="left" vertical="center" wrapText="1"/>
    </xf>
    <xf numFmtId="0" fontId="1" fillId="0" borderId="14" xfId="4" applyBorder="1" applyAlignment="1">
      <alignment horizontal="left" vertical="center" wrapText="1"/>
    </xf>
    <xf numFmtId="0" fontId="1" fillId="0" borderId="15" xfId="4" applyBorder="1" applyAlignment="1">
      <alignment horizontal="left" vertical="center" wrapText="1"/>
    </xf>
    <xf numFmtId="0" fontId="4" fillId="0" borderId="4" xfId="4" applyFont="1" applyBorder="1" applyAlignment="1">
      <alignment horizontal="center" vertical="center" wrapText="1"/>
    </xf>
    <xf numFmtId="0" fontId="5" fillId="0" borderId="16" xfId="4" applyFont="1" applyBorder="1" applyAlignment="1">
      <alignment horizontal="right" vertical="top" wrapText="1"/>
    </xf>
    <xf numFmtId="0" fontId="5" fillId="0" borderId="17" xfId="4" applyFont="1" applyBorder="1" applyAlignment="1">
      <alignment horizontal="right" vertical="top" wrapText="1"/>
    </xf>
    <xf numFmtId="0" fontId="5" fillId="0" borderId="19" xfId="4" applyFont="1" applyBorder="1" applyAlignment="1">
      <alignment horizontal="right" vertical="top" wrapText="1"/>
    </xf>
  </cellXfs>
  <cellStyles count="6">
    <cellStyle name="Moneda" xfId="3" builtinId="4"/>
    <cellStyle name="Normal" xfId="0" builtinId="0"/>
    <cellStyle name="Normal 2" xfId="1"/>
    <cellStyle name="Normal 2 2" xfId="4"/>
    <cellStyle name="Porcentaje 2" xfId="2"/>
    <cellStyle name="Porcentaje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362978</xdr:colOff>
      <xdr:row>0</xdr:row>
      <xdr:rowOff>148194</xdr:rowOff>
    </xdr:from>
    <xdr:ext cx="653567" cy="676414"/>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2978" y="148194"/>
          <a:ext cx="653567" cy="676414"/>
        </a:xfrm>
        <a:prstGeom prst="rect">
          <a:avLst/>
        </a:prstGeom>
      </xdr:spPr>
    </xdr:pic>
    <xdr:clientData/>
  </xdr:oneCellAnchor>
  <xdr:oneCellAnchor>
    <xdr:from>
      <xdr:col>5</xdr:col>
      <xdr:colOff>28575</xdr:colOff>
      <xdr:row>0</xdr:row>
      <xdr:rowOff>200024</xdr:rowOff>
    </xdr:from>
    <xdr:ext cx="595006" cy="559561"/>
    <xdr:pic>
      <xdr:nvPicPr>
        <xdr:cNvPr id="3" name="image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29175" y="190499"/>
          <a:ext cx="595006" cy="559561"/>
        </a:xfrm>
        <a:prstGeom prst="rect">
          <a:avLst/>
        </a:prstGeom>
      </xdr:spPr>
    </xdr:pic>
    <xdr:clientData/>
  </xdr:oneCellAnchor>
  <xdr:twoCellAnchor editAs="oneCell">
    <xdr:from>
      <xdr:col>1</xdr:col>
      <xdr:colOff>849312</xdr:colOff>
      <xdr:row>48</xdr:row>
      <xdr:rowOff>460375</xdr:rowOff>
    </xdr:from>
    <xdr:to>
      <xdr:col>1</xdr:col>
      <xdr:colOff>1839912</xdr:colOff>
      <xdr:row>50</xdr:row>
      <xdr:rowOff>70168</xdr:rowOff>
    </xdr:to>
    <xdr:pic>
      <xdr:nvPicPr>
        <xdr:cNvPr id="4" name="Imagen 3">
          <a:extLst>
            <a:ext uri="{FF2B5EF4-FFF2-40B4-BE49-F238E27FC236}">
              <a16:creationId xmlns:a16="http://schemas.microsoft.com/office/drawing/2014/main" id="{16CFA2B4-F664-91BE-D83B-ADBD8CCBC6D4}"/>
            </a:ext>
          </a:extLst>
        </xdr:cNvPr>
        <xdr:cNvPicPr>
          <a:picLocks noChangeAspect="1"/>
        </xdr:cNvPicPr>
      </xdr:nvPicPr>
      <xdr:blipFill>
        <a:blip xmlns:r="http://schemas.openxmlformats.org/officeDocument/2006/relationships" r:embed="rId3" cstate="print">
          <a:clrChange>
            <a:clrFrom>
              <a:srgbClr val="939089"/>
            </a:clrFrom>
            <a:clrTo>
              <a:srgbClr val="939089">
                <a:alpha val="0"/>
              </a:srgbClr>
            </a:clrTo>
          </a:clrChange>
          <a:extLst>
            <a:ext uri="{28A0092B-C50C-407E-A947-70E740481C1C}">
              <a14:useLocalDpi xmlns:a14="http://schemas.microsoft.com/office/drawing/2010/main" val="0"/>
            </a:ext>
          </a:extLst>
        </a:blip>
        <a:srcRect l="5981" t="25334" r="2180" b="23997"/>
        <a:stretch>
          <a:fillRect/>
        </a:stretch>
      </xdr:blipFill>
      <xdr:spPr bwMode="auto">
        <a:xfrm>
          <a:off x="1404937" y="33266063"/>
          <a:ext cx="990600" cy="728980"/>
        </a:xfrm>
        <a:prstGeom prst="rect">
          <a:avLst/>
        </a:prstGeom>
        <a:noFill/>
        <a:ln>
          <a:noFill/>
        </a:ln>
      </xdr:spPr>
    </xdr:pic>
    <xdr:clientData/>
  </xdr:twoCellAnchor>
  <xdr:twoCellAnchor editAs="oneCell">
    <xdr:from>
      <xdr:col>2</xdr:col>
      <xdr:colOff>79375</xdr:colOff>
      <xdr:row>49</xdr:row>
      <xdr:rowOff>95250</xdr:rowOff>
    </xdr:from>
    <xdr:to>
      <xdr:col>5</xdr:col>
      <xdr:colOff>914717</xdr:colOff>
      <xdr:row>49</xdr:row>
      <xdr:rowOff>409575</xdr:rowOff>
    </xdr:to>
    <xdr:pic>
      <xdr:nvPicPr>
        <xdr:cNvPr id="5" name="Imagen 4">
          <a:extLst>
            <a:ext uri="{FF2B5EF4-FFF2-40B4-BE49-F238E27FC236}">
              <a16:creationId xmlns:a16="http://schemas.microsoft.com/office/drawing/2014/main" id="{9DB6EABC-0477-8438-5199-D8F4F5172A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68750" y="33496250"/>
          <a:ext cx="2653030" cy="3143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362978</xdr:colOff>
      <xdr:row>0</xdr:row>
      <xdr:rowOff>148194</xdr:rowOff>
    </xdr:from>
    <xdr:ext cx="653567" cy="676414"/>
    <xdr:pic>
      <xdr:nvPicPr>
        <xdr:cNvPr id="2" name="image1.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2978" y="148194"/>
          <a:ext cx="653567" cy="676414"/>
        </a:xfrm>
        <a:prstGeom prst="rect">
          <a:avLst/>
        </a:prstGeom>
      </xdr:spPr>
    </xdr:pic>
    <xdr:clientData/>
  </xdr:oneCellAnchor>
  <xdr:oneCellAnchor>
    <xdr:from>
      <xdr:col>9</xdr:col>
      <xdr:colOff>28575</xdr:colOff>
      <xdr:row>0</xdr:row>
      <xdr:rowOff>200024</xdr:rowOff>
    </xdr:from>
    <xdr:ext cx="595006" cy="559561"/>
    <xdr:pic>
      <xdr:nvPicPr>
        <xdr:cNvPr id="3" name="image2.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1650" y="200024"/>
          <a:ext cx="595006" cy="55956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61"/>
  <sheetViews>
    <sheetView tabSelected="1" view="pageBreakPreview" zoomScale="96" zoomScaleNormal="100" zoomScaleSheetLayoutView="96" workbookViewId="0">
      <selection activeCell="A6" sqref="A6:F6"/>
    </sheetView>
  </sheetViews>
  <sheetFormatPr baseColWidth="10" defaultColWidth="8" defaultRowHeight="12.75" x14ac:dyDescent="0.25"/>
  <cols>
    <col min="1" max="1" width="8.140625" style="2" customWidth="1"/>
    <col min="2" max="2" width="48.5703125" style="2" customWidth="1"/>
    <col min="3" max="4" width="7.140625" style="2" customWidth="1"/>
    <col min="5" max="5" width="12.28515625" style="2" customWidth="1"/>
    <col min="6" max="6" width="15.85546875" style="2" customWidth="1"/>
    <col min="7" max="7" width="8" style="2"/>
    <col min="8" max="8" width="13.42578125" style="2" customWidth="1"/>
    <col min="9" max="9" width="16.85546875" style="2" customWidth="1"/>
    <col min="10" max="10" width="10.7109375" style="2" bestFit="1" customWidth="1"/>
    <col min="11" max="11" width="13.28515625" style="2" bestFit="1" customWidth="1"/>
    <col min="12" max="16384" width="8" style="2"/>
  </cols>
  <sheetData>
    <row r="1" spans="1:11" ht="18.75" customHeight="1" x14ac:dyDescent="0.25">
      <c r="A1" s="31" t="s">
        <v>7</v>
      </c>
      <c r="B1" s="32"/>
      <c r="C1" s="32"/>
      <c r="D1" s="32"/>
      <c r="E1" s="32"/>
      <c r="F1" s="33"/>
      <c r="H1" s="12"/>
    </row>
    <row r="2" spans="1:11" ht="17.25" customHeight="1" x14ac:dyDescent="0.25">
      <c r="A2" s="34" t="s">
        <v>10</v>
      </c>
      <c r="B2" s="35"/>
      <c r="C2" s="35"/>
      <c r="D2" s="35"/>
      <c r="E2" s="35"/>
      <c r="F2" s="36"/>
      <c r="H2" s="12"/>
    </row>
    <row r="3" spans="1:11" ht="14.25" customHeight="1" x14ac:dyDescent="0.25">
      <c r="A3" s="34" t="s">
        <v>11</v>
      </c>
      <c r="B3" s="35"/>
      <c r="C3" s="35"/>
      <c r="D3" s="35"/>
      <c r="E3" s="35"/>
      <c r="F3" s="36"/>
      <c r="H3" s="12"/>
    </row>
    <row r="4" spans="1:11" ht="16.5" customHeight="1" x14ac:dyDescent="0.25">
      <c r="A4" s="34" t="s">
        <v>9</v>
      </c>
      <c r="B4" s="35"/>
      <c r="C4" s="35"/>
      <c r="D4" s="35"/>
      <c r="E4" s="35"/>
      <c r="F4" s="36"/>
      <c r="H4" s="12"/>
    </row>
    <row r="5" spans="1:11" ht="17.25" customHeight="1" x14ac:dyDescent="0.25">
      <c r="A5" s="34" t="s">
        <v>71</v>
      </c>
      <c r="B5" s="35"/>
      <c r="C5" s="35"/>
      <c r="D5" s="35"/>
      <c r="E5" s="35"/>
      <c r="F5" s="36"/>
      <c r="H5" s="12"/>
      <c r="I5" s="1"/>
    </row>
    <row r="6" spans="1:11" ht="17.25" customHeight="1" x14ac:dyDescent="0.25">
      <c r="A6" s="34" t="s">
        <v>23</v>
      </c>
      <c r="B6" s="35"/>
      <c r="C6" s="35"/>
      <c r="D6" s="35"/>
      <c r="E6" s="35"/>
      <c r="F6" s="36"/>
      <c r="H6" s="12"/>
      <c r="I6" s="1"/>
    </row>
    <row r="7" spans="1:11" ht="46.9" customHeight="1" x14ac:dyDescent="0.25">
      <c r="A7" s="37" t="s">
        <v>70</v>
      </c>
      <c r="B7" s="38"/>
      <c r="C7" s="38"/>
      <c r="D7" s="38"/>
      <c r="E7" s="38"/>
      <c r="F7" s="39"/>
      <c r="I7" s="1"/>
    </row>
    <row r="8" spans="1:11" ht="33.75" customHeight="1" x14ac:dyDescent="0.25">
      <c r="A8" s="28" t="s">
        <v>42</v>
      </c>
      <c r="B8" s="29"/>
      <c r="C8" s="29"/>
      <c r="D8" s="29"/>
      <c r="E8" s="29"/>
      <c r="F8" s="30"/>
      <c r="I8" s="1"/>
    </row>
    <row r="9" spans="1:11" s="10" customFormat="1" ht="36" customHeight="1" x14ac:dyDescent="0.25">
      <c r="A9" s="11" t="s">
        <v>1</v>
      </c>
      <c r="B9" s="11" t="s">
        <v>2</v>
      </c>
      <c r="C9" s="11" t="s">
        <v>3</v>
      </c>
      <c r="D9" s="11" t="s">
        <v>4</v>
      </c>
      <c r="E9" s="11" t="s">
        <v>22</v>
      </c>
      <c r="F9" s="11" t="s">
        <v>5</v>
      </c>
    </row>
    <row r="10" spans="1:11" ht="249.75" customHeight="1" x14ac:dyDescent="0.25">
      <c r="A10" s="9">
        <v>1</v>
      </c>
      <c r="B10" s="14" t="s">
        <v>34</v>
      </c>
      <c r="C10" s="8" t="s">
        <v>18</v>
      </c>
      <c r="D10" s="15">
        <v>3</v>
      </c>
      <c r="E10" s="17">
        <v>3300000</v>
      </c>
      <c r="F10" s="18">
        <f>E10*D10</f>
        <v>9900000</v>
      </c>
      <c r="H10" s="6"/>
      <c r="I10" s="1"/>
    </row>
    <row r="11" spans="1:11" ht="30" customHeight="1" x14ac:dyDescent="0.25">
      <c r="A11" s="9">
        <v>2</v>
      </c>
      <c r="B11" s="13" t="s">
        <v>21</v>
      </c>
      <c r="C11" s="8" t="s">
        <v>0</v>
      </c>
      <c r="D11" s="7">
        <v>2</v>
      </c>
      <c r="E11" s="17">
        <v>300000</v>
      </c>
      <c r="F11" s="18">
        <f>E11*D11</f>
        <v>600000</v>
      </c>
      <c r="H11" s="6"/>
    </row>
    <row r="12" spans="1:11" ht="151.5" customHeight="1" x14ac:dyDescent="0.25">
      <c r="A12" s="9">
        <v>3</v>
      </c>
      <c r="B12" s="13" t="s">
        <v>35</v>
      </c>
      <c r="C12" s="8" t="s">
        <v>0</v>
      </c>
      <c r="D12" s="7">
        <v>1</v>
      </c>
      <c r="E12" s="17">
        <v>3000000</v>
      </c>
      <c r="F12" s="18">
        <f>D12*E12</f>
        <v>3000000</v>
      </c>
      <c r="H12" s="6"/>
      <c r="I12" s="1"/>
    </row>
    <row r="13" spans="1:11" ht="76.5" customHeight="1" x14ac:dyDescent="0.25">
      <c r="A13" s="9">
        <v>4</v>
      </c>
      <c r="B13" s="13" t="s">
        <v>36</v>
      </c>
      <c r="C13" s="8" t="s">
        <v>0</v>
      </c>
      <c r="D13" s="7">
        <v>1</v>
      </c>
      <c r="E13" s="17">
        <v>300000</v>
      </c>
      <c r="F13" s="18">
        <f>+E13*D13</f>
        <v>300000</v>
      </c>
      <c r="H13" s="6"/>
      <c r="I13" s="1"/>
    </row>
    <row r="14" spans="1:11" ht="133.5" customHeight="1" x14ac:dyDescent="0.25">
      <c r="A14" s="9">
        <v>5</v>
      </c>
      <c r="B14" s="13" t="s">
        <v>19</v>
      </c>
      <c r="C14" s="8" t="s">
        <v>18</v>
      </c>
      <c r="D14" s="15">
        <v>5</v>
      </c>
      <c r="E14" s="17">
        <v>355000</v>
      </c>
      <c r="F14" s="18">
        <f>D14*E14</f>
        <v>1775000</v>
      </c>
      <c r="H14" s="4"/>
    </row>
    <row r="15" spans="1:11" ht="30" customHeight="1" x14ac:dyDescent="0.25">
      <c r="A15" s="9">
        <v>6</v>
      </c>
      <c r="B15" s="13" t="s">
        <v>24</v>
      </c>
      <c r="C15" s="8" t="s">
        <v>0</v>
      </c>
      <c r="D15" s="7">
        <v>1</v>
      </c>
      <c r="E15" s="17">
        <v>1500000</v>
      </c>
      <c r="F15" s="18">
        <f>E15*D15</f>
        <v>1500000</v>
      </c>
      <c r="H15" s="6"/>
      <c r="K15" s="2">
        <f>15*435</f>
        <v>6525</v>
      </c>
    </row>
    <row r="16" spans="1:11" ht="48" customHeight="1" x14ac:dyDescent="0.25">
      <c r="A16" s="9">
        <v>7</v>
      </c>
      <c r="B16" s="16" t="s">
        <v>20</v>
      </c>
      <c r="C16" s="8" t="s">
        <v>0</v>
      </c>
      <c r="D16" s="7">
        <v>1</v>
      </c>
      <c r="E16" s="17">
        <v>2000000</v>
      </c>
      <c r="F16" s="18">
        <f>+E16*D16</f>
        <v>2000000</v>
      </c>
      <c r="H16" s="6"/>
    </row>
    <row r="17" spans="1:9" ht="39" customHeight="1" x14ac:dyDescent="0.25">
      <c r="A17" s="9">
        <v>8</v>
      </c>
      <c r="B17" s="13" t="s">
        <v>32</v>
      </c>
      <c r="C17" s="8" t="s">
        <v>0</v>
      </c>
      <c r="D17" s="7">
        <v>1500</v>
      </c>
      <c r="E17" s="17">
        <v>550</v>
      </c>
      <c r="F17" s="18">
        <f>+E17*D17</f>
        <v>825000</v>
      </c>
      <c r="H17" s="6"/>
    </row>
    <row r="18" spans="1:9" ht="60" customHeight="1" x14ac:dyDescent="0.25">
      <c r="A18" s="9">
        <v>9</v>
      </c>
      <c r="B18" s="13" t="s">
        <v>37</v>
      </c>
      <c r="C18" s="8" t="s">
        <v>0</v>
      </c>
      <c r="D18" s="7">
        <v>1000</v>
      </c>
      <c r="E18" s="17">
        <v>7000</v>
      </c>
      <c r="F18" s="18">
        <f>E18*D18</f>
        <v>7000000</v>
      </c>
      <c r="H18" s="4"/>
      <c r="I18" s="5"/>
    </row>
    <row r="19" spans="1:9" ht="60" customHeight="1" x14ac:dyDescent="0.25">
      <c r="A19" s="9">
        <v>10</v>
      </c>
      <c r="B19" s="13" t="s">
        <v>66</v>
      </c>
      <c r="C19" s="8" t="s">
        <v>17</v>
      </c>
      <c r="D19" s="7">
        <v>500</v>
      </c>
      <c r="E19" s="17">
        <v>12600</v>
      </c>
      <c r="F19" s="18">
        <f>+E19*D19</f>
        <v>6300000</v>
      </c>
      <c r="H19" s="4"/>
      <c r="I19" s="5"/>
    </row>
    <row r="20" spans="1:9" ht="60" customHeight="1" x14ac:dyDescent="0.25">
      <c r="A20" s="19">
        <v>11</v>
      </c>
      <c r="B20" s="13" t="s">
        <v>65</v>
      </c>
      <c r="C20" s="8" t="s">
        <v>0</v>
      </c>
      <c r="D20" s="7">
        <v>500</v>
      </c>
      <c r="E20" s="20">
        <v>12600</v>
      </c>
      <c r="F20" s="21">
        <f>+E20*D20</f>
        <v>6300000</v>
      </c>
      <c r="H20" s="4"/>
      <c r="I20" s="5"/>
    </row>
    <row r="21" spans="1:9" ht="25.15" customHeight="1" x14ac:dyDescent="0.25">
      <c r="A21" s="28" t="s">
        <v>43</v>
      </c>
      <c r="B21" s="29"/>
      <c r="C21" s="29"/>
      <c r="D21" s="29"/>
      <c r="E21" s="29"/>
      <c r="F21" s="30"/>
      <c r="I21" s="5"/>
    </row>
    <row r="22" spans="1:9" ht="25.15" customHeight="1" x14ac:dyDescent="0.25">
      <c r="A22" s="40" t="s">
        <v>46</v>
      </c>
      <c r="B22" s="41"/>
      <c r="C22" s="41"/>
      <c r="D22" s="41"/>
      <c r="E22" s="41"/>
      <c r="F22" s="42"/>
      <c r="I22" s="5"/>
    </row>
    <row r="23" spans="1:9" ht="38.450000000000003" customHeight="1" x14ac:dyDescent="0.25">
      <c r="A23" s="9">
        <v>12</v>
      </c>
      <c r="B23" s="16" t="s">
        <v>44</v>
      </c>
      <c r="C23" s="8" t="s">
        <v>0</v>
      </c>
      <c r="D23" s="7">
        <v>5</v>
      </c>
      <c r="E23" s="17">
        <v>165000</v>
      </c>
      <c r="F23" s="18">
        <f>+E23*D23</f>
        <v>825000</v>
      </c>
      <c r="H23" s="6"/>
    </row>
    <row r="24" spans="1:9" ht="49.9" customHeight="1" x14ac:dyDescent="0.25">
      <c r="A24" s="9">
        <v>13</v>
      </c>
      <c r="B24" s="13" t="s">
        <v>45</v>
      </c>
      <c r="C24" s="8" t="s">
        <v>0</v>
      </c>
      <c r="D24" s="7">
        <v>1</v>
      </c>
      <c r="E24" s="17">
        <v>1500000</v>
      </c>
      <c r="F24" s="18">
        <f>+E24*D24</f>
        <v>1500000</v>
      </c>
      <c r="H24" s="6"/>
    </row>
    <row r="25" spans="1:9" ht="49.9" customHeight="1" x14ac:dyDescent="0.25">
      <c r="A25" s="9">
        <v>14</v>
      </c>
      <c r="B25" s="13" t="s">
        <v>61</v>
      </c>
      <c r="C25" s="8" t="s">
        <v>0</v>
      </c>
      <c r="D25" s="7">
        <v>1</v>
      </c>
      <c r="E25" s="17">
        <v>300000</v>
      </c>
      <c r="F25" s="18">
        <f>+E25*D25</f>
        <v>300000</v>
      </c>
      <c r="H25" s="6"/>
    </row>
    <row r="26" spans="1:9" ht="25.15" customHeight="1" x14ac:dyDescent="0.25">
      <c r="A26" s="40" t="s">
        <v>47</v>
      </c>
      <c r="B26" s="41"/>
      <c r="C26" s="41"/>
      <c r="D26" s="41"/>
      <c r="E26" s="41"/>
      <c r="F26" s="42"/>
      <c r="I26" s="5"/>
    </row>
    <row r="27" spans="1:9" ht="159.6" customHeight="1" x14ac:dyDescent="0.25">
      <c r="A27" s="9">
        <v>15</v>
      </c>
      <c r="B27" s="13" t="s">
        <v>48</v>
      </c>
      <c r="C27" s="8" t="s">
        <v>18</v>
      </c>
      <c r="D27" s="7">
        <v>10</v>
      </c>
      <c r="E27" s="17">
        <v>1800000</v>
      </c>
      <c r="F27" s="18">
        <f>E27*D27</f>
        <v>18000000</v>
      </c>
      <c r="H27" s="4"/>
      <c r="I27" s="5"/>
    </row>
    <row r="28" spans="1:9" ht="25.15" customHeight="1" x14ac:dyDescent="0.25">
      <c r="A28" s="40" t="s">
        <v>49</v>
      </c>
      <c r="B28" s="41"/>
      <c r="C28" s="41"/>
      <c r="D28" s="41"/>
      <c r="E28" s="41"/>
      <c r="F28" s="42"/>
      <c r="I28" s="5"/>
    </row>
    <row r="29" spans="1:9" ht="71.45" customHeight="1" x14ac:dyDescent="0.25">
      <c r="A29" s="9">
        <v>16</v>
      </c>
      <c r="B29" s="13" t="s">
        <v>67</v>
      </c>
      <c r="C29" s="8" t="s">
        <v>0</v>
      </c>
      <c r="D29" s="7">
        <v>16</v>
      </c>
      <c r="E29" s="20">
        <v>100000</v>
      </c>
      <c r="F29" s="21">
        <f>+E29*D29</f>
        <v>1600000</v>
      </c>
      <c r="H29" s="4"/>
      <c r="I29" s="5">
        <f>70000*40%</f>
        <v>28000</v>
      </c>
    </row>
    <row r="30" spans="1:9" ht="25.15" customHeight="1" x14ac:dyDescent="0.25">
      <c r="A30" s="40" t="s">
        <v>68</v>
      </c>
      <c r="B30" s="41"/>
      <c r="C30" s="41"/>
      <c r="D30" s="41"/>
      <c r="E30" s="41"/>
      <c r="F30" s="42"/>
      <c r="I30" s="5">
        <f>70000+I29</f>
        <v>98000</v>
      </c>
    </row>
    <row r="31" spans="1:9" ht="159.6" customHeight="1" x14ac:dyDescent="0.25">
      <c r="A31" s="9">
        <v>18</v>
      </c>
      <c r="B31" s="13" t="s">
        <v>50</v>
      </c>
      <c r="C31" s="8" t="s">
        <v>18</v>
      </c>
      <c r="D31" s="7">
        <v>2</v>
      </c>
      <c r="E31" s="17">
        <v>280000</v>
      </c>
      <c r="F31" s="18">
        <f>E31*D31</f>
        <v>560000</v>
      </c>
      <c r="H31" s="4"/>
      <c r="I31" s="5">
        <f>3410000/30</f>
        <v>113666.66666666667</v>
      </c>
    </row>
    <row r="32" spans="1:9" ht="43.15" customHeight="1" x14ac:dyDescent="0.25">
      <c r="A32" s="9">
        <v>19</v>
      </c>
      <c r="B32" s="13" t="s">
        <v>51</v>
      </c>
      <c r="C32" s="8" t="s">
        <v>17</v>
      </c>
      <c r="D32" s="7">
        <v>60</v>
      </c>
      <c r="E32" s="17">
        <v>6000</v>
      </c>
      <c r="F32" s="18">
        <f>+E32*D32</f>
        <v>360000</v>
      </c>
      <c r="H32" s="4"/>
      <c r="I32" s="5">
        <f>+I31/8</f>
        <v>14208.333333333334</v>
      </c>
    </row>
    <row r="33" spans="1:9" ht="25.15" customHeight="1" x14ac:dyDescent="0.25">
      <c r="A33" s="40" t="s">
        <v>52</v>
      </c>
      <c r="B33" s="41"/>
      <c r="C33" s="41"/>
      <c r="D33" s="41"/>
      <c r="E33" s="41"/>
      <c r="F33" s="42"/>
      <c r="I33" s="5"/>
    </row>
    <row r="34" spans="1:9" ht="55.15" customHeight="1" x14ac:dyDescent="0.25">
      <c r="A34" s="9">
        <v>20</v>
      </c>
      <c r="B34" s="13" t="s">
        <v>53</v>
      </c>
      <c r="C34" s="8" t="s">
        <v>0</v>
      </c>
      <c r="D34" s="7">
        <v>100</v>
      </c>
      <c r="E34" s="17">
        <v>25000</v>
      </c>
      <c r="F34" s="18">
        <f>E34*D34</f>
        <v>2500000</v>
      </c>
      <c r="H34" s="4"/>
      <c r="I34" s="5"/>
    </row>
    <row r="35" spans="1:9" ht="33" customHeight="1" x14ac:dyDescent="0.25">
      <c r="A35" s="9">
        <v>21</v>
      </c>
      <c r="B35" s="13" t="s">
        <v>54</v>
      </c>
      <c r="C35" s="8" t="s">
        <v>17</v>
      </c>
      <c r="D35" s="7">
        <v>70</v>
      </c>
      <c r="E35" s="17">
        <v>5000</v>
      </c>
      <c r="F35" s="18">
        <f>+E35*D35</f>
        <v>350000</v>
      </c>
      <c r="H35" s="4"/>
      <c r="I35" s="5"/>
    </row>
    <row r="36" spans="1:9" ht="55.15" customHeight="1" x14ac:dyDescent="0.25">
      <c r="A36" s="9">
        <v>22</v>
      </c>
      <c r="B36" s="13" t="s">
        <v>55</v>
      </c>
      <c r="C36" s="8" t="s">
        <v>0</v>
      </c>
      <c r="D36" s="7">
        <v>1</v>
      </c>
      <c r="E36" s="17">
        <v>1000000</v>
      </c>
      <c r="F36" s="18">
        <f>E36*D36</f>
        <v>1000000</v>
      </c>
      <c r="H36" s="4"/>
      <c r="I36" s="5"/>
    </row>
    <row r="37" spans="1:9" ht="55.15" customHeight="1" x14ac:dyDescent="0.25">
      <c r="A37" s="9">
        <v>23</v>
      </c>
      <c r="B37" s="13" t="s">
        <v>60</v>
      </c>
      <c r="C37" s="8" t="s">
        <v>0</v>
      </c>
      <c r="D37" s="7">
        <v>9</v>
      </c>
      <c r="E37" s="17">
        <v>60000</v>
      </c>
      <c r="F37" s="18">
        <f>E37*D37</f>
        <v>540000</v>
      </c>
      <c r="H37" s="4"/>
      <c r="I37" s="5"/>
    </row>
    <row r="38" spans="1:9" ht="30.6" customHeight="1" x14ac:dyDescent="0.25">
      <c r="A38" s="9">
        <v>24</v>
      </c>
      <c r="B38" s="13" t="s">
        <v>64</v>
      </c>
      <c r="C38" s="8" t="s">
        <v>17</v>
      </c>
      <c r="D38" s="7">
        <v>2</v>
      </c>
      <c r="E38" s="17">
        <v>1000000</v>
      </c>
      <c r="F38" s="18">
        <f>+E38*D38</f>
        <v>2000000</v>
      </c>
      <c r="H38" s="4"/>
      <c r="I38" s="5"/>
    </row>
    <row r="39" spans="1:9" ht="30" customHeight="1" x14ac:dyDescent="0.25">
      <c r="A39" s="9">
        <v>25</v>
      </c>
      <c r="B39" s="13" t="s">
        <v>59</v>
      </c>
      <c r="C39" s="8" t="s">
        <v>17</v>
      </c>
      <c r="D39" s="7">
        <v>100</v>
      </c>
      <c r="E39" s="17">
        <v>28000</v>
      </c>
      <c r="F39" s="18">
        <f>+E39*D39</f>
        <v>2800000</v>
      </c>
      <c r="H39" s="4"/>
      <c r="I39" s="5"/>
    </row>
    <row r="40" spans="1:9" ht="64.150000000000006" customHeight="1" x14ac:dyDescent="0.25">
      <c r="A40" s="9">
        <v>26</v>
      </c>
      <c r="B40" s="13" t="s">
        <v>56</v>
      </c>
      <c r="C40" s="8" t="s">
        <v>0</v>
      </c>
      <c r="D40" s="7">
        <v>3</v>
      </c>
      <c r="E40" s="17">
        <v>458000</v>
      </c>
      <c r="F40" s="18">
        <f>E40*D40</f>
        <v>1374000</v>
      </c>
      <c r="H40" s="4"/>
      <c r="I40" s="5"/>
    </row>
    <row r="41" spans="1:9" ht="43.15" customHeight="1" x14ac:dyDescent="0.25">
      <c r="A41" s="9">
        <v>27</v>
      </c>
      <c r="B41" s="13" t="s">
        <v>69</v>
      </c>
      <c r="C41" s="8" t="s">
        <v>17</v>
      </c>
      <c r="D41" s="7">
        <v>300</v>
      </c>
      <c r="E41" s="17">
        <v>6000</v>
      </c>
      <c r="F41" s="18">
        <f>+E41*D41</f>
        <v>1800000</v>
      </c>
      <c r="H41" s="4"/>
      <c r="I41" s="5"/>
    </row>
    <row r="42" spans="1:9" ht="25.15" customHeight="1" x14ac:dyDescent="0.25">
      <c r="A42" s="40" t="s">
        <v>57</v>
      </c>
      <c r="B42" s="41"/>
      <c r="C42" s="41"/>
      <c r="D42" s="41"/>
      <c r="E42" s="41"/>
      <c r="F42" s="42"/>
      <c r="I42" s="5"/>
    </row>
    <row r="43" spans="1:9" ht="124.9" customHeight="1" x14ac:dyDescent="0.25">
      <c r="A43" s="9">
        <v>28</v>
      </c>
      <c r="B43" s="13" t="s">
        <v>19</v>
      </c>
      <c r="C43" s="8" t="s">
        <v>0</v>
      </c>
      <c r="D43" s="7">
        <v>20</v>
      </c>
      <c r="E43" s="17">
        <v>355000</v>
      </c>
      <c r="F43" s="18">
        <f>E43*D43</f>
        <v>7100000</v>
      </c>
      <c r="H43" s="4"/>
      <c r="I43" s="5">
        <f>+I44-30000000</f>
        <v>15993000</v>
      </c>
    </row>
    <row r="44" spans="1:9" ht="43.15" customHeight="1" x14ac:dyDescent="0.25">
      <c r="A44" s="9">
        <v>29</v>
      </c>
      <c r="B44" s="13" t="s">
        <v>58</v>
      </c>
      <c r="C44" s="8" t="s">
        <v>17</v>
      </c>
      <c r="D44" s="7">
        <v>1000</v>
      </c>
      <c r="E44" s="17">
        <v>550</v>
      </c>
      <c r="F44" s="18">
        <f>+E44*D44</f>
        <v>550000</v>
      </c>
      <c r="H44" s="4"/>
      <c r="I44" s="5">
        <v>45993000</v>
      </c>
    </row>
    <row r="45" spans="1:9" ht="48" customHeight="1" x14ac:dyDescent="0.25">
      <c r="A45" s="9">
        <v>30</v>
      </c>
      <c r="B45" s="13" t="s">
        <v>63</v>
      </c>
      <c r="C45" s="8" t="s">
        <v>0</v>
      </c>
      <c r="D45" s="7">
        <v>300</v>
      </c>
      <c r="E45" s="17">
        <v>2800</v>
      </c>
      <c r="F45" s="18">
        <f>E45*D45</f>
        <v>840000</v>
      </c>
      <c r="H45" s="4"/>
      <c r="I45" s="5">
        <v>85000000</v>
      </c>
    </row>
    <row r="46" spans="1:9" ht="43.15" customHeight="1" x14ac:dyDescent="0.25">
      <c r="A46" s="9">
        <v>31</v>
      </c>
      <c r="B46" s="13" t="s">
        <v>62</v>
      </c>
      <c r="C46" s="8" t="s">
        <v>17</v>
      </c>
      <c r="D46" s="7">
        <v>1</v>
      </c>
      <c r="E46" s="17">
        <v>1500000</v>
      </c>
      <c r="F46" s="18">
        <f>+E46*D46</f>
        <v>1500000</v>
      </c>
      <c r="H46" s="4"/>
      <c r="I46" s="5">
        <f>+F47-I45</f>
        <v>-1000</v>
      </c>
    </row>
    <row r="47" spans="1:9" ht="20.45" customHeight="1" x14ac:dyDescent="0.25">
      <c r="A47" s="27" t="s">
        <v>6</v>
      </c>
      <c r="B47" s="27"/>
      <c r="C47" s="27"/>
      <c r="D47" s="27"/>
      <c r="E47" s="27"/>
      <c r="F47" s="22">
        <f>SUM(F10:F46)</f>
        <v>84999000</v>
      </c>
      <c r="H47" s="4"/>
      <c r="I47" s="5"/>
    </row>
    <row r="48" spans="1:9" ht="38.25" customHeight="1" x14ac:dyDescent="0.25">
      <c r="A48" s="43" t="s">
        <v>28</v>
      </c>
      <c r="B48" s="44"/>
      <c r="C48" s="44"/>
      <c r="D48" s="44"/>
      <c r="E48" s="44"/>
      <c r="F48" s="45"/>
      <c r="H48" s="4"/>
      <c r="I48" s="5"/>
    </row>
    <row r="49" spans="1:12" ht="47.25" customHeight="1" x14ac:dyDescent="0.25">
      <c r="A49" s="52" t="s">
        <v>27</v>
      </c>
      <c r="B49" s="53"/>
      <c r="C49" s="53"/>
      <c r="D49" s="53"/>
      <c r="E49" s="53"/>
      <c r="F49" s="54"/>
      <c r="I49" s="5"/>
    </row>
    <row r="50" spans="1:12" ht="41.45" customHeight="1" x14ac:dyDescent="0.25">
      <c r="A50" s="55"/>
      <c r="B50" s="56"/>
      <c r="C50" s="56"/>
      <c r="D50" s="56"/>
      <c r="E50" s="56"/>
      <c r="F50" s="57"/>
      <c r="H50" s="4"/>
      <c r="I50" s="5"/>
      <c r="K50" s="4"/>
    </row>
    <row r="51" spans="1:12" x14ac:dyDescent="0.25">
      <c r="A51" s="46" t="s">
        <v>12</v>
      </c>
      <c r="B51" s="47"/>
      <c r="C51" s="46" t="s">
        <v>30</v>
      </c>
      <c r="D51" s="48"/>
      <c r="E51" s="48"/>
      <c r="F51" s="47"/>
      <c r="H51" s="4"/>
    </row>
    <row r="52" spans="1:12" x14ac:dyDescent="0.25">
      <c r="A52" s="49" t="s">
        <v>29</v>
      </c>
      <c r="B52" s="50"/>
      <c r="C52" s="49" t="s">
        <v>31</v>
      </c>
      <c r="D52" s="51"/>
      <c r="E52" s="51"/>
      <c r="F52" s="50"/>
      <c r="H52" s="4"/>
    </row>
    <row r="56" spans="1:12" ht="15" x14ac:dyDescent="0.25">
      <c r="K56" s="1">
        <v>5000000</v>
      </c>
      <c r="L56" s="3" t="s">
        <v>16</v>
      </c>
    </row>
    <row r="57" spans="1:12" ht="15" x14ac:dyDescent="0.25">
      <c r="K57" s="1">
        <v>4000000</v>
      </c>
      <c r="L57" s="3" t="s">
        <v>15</v>
      </c>
    </row>
    <row r="58" spans="1:12" ht="15" x14ac:dyDescent="0.25">
      <c r="K58" s="1">
        <v>10000000</v>
      </c>
      <c r="L58" s="3" t="s">
        <v>14</v>
      </c>
    </row>
    <row r="59" spans="1:12" ht="15" x14ac:dyDescent="0.25">
      <c r="K59" s="1">
        <v>7500000</v>
      </c>
      <c r="L59" s="3" t="s">
        <v>13</v>
      </c>
    </row>
    <row r="60" spans="1:12" ht="15" x14ac:dyDescent="0.25">
      <c r="K60" s="1">
        <f>SUM(K56:K59)</f>
        <v>26500000</v>
      </c>
      <c r="L60" s="3"/>
    </row>
    <row r="61" spans="1:12" ht="15" x14ac:dyDescent="0.25">
      <c r="L61" s="3"/>
    </row>
  </sheetData>
  <dataConsolidate/>
  <mergeCells count="23">
    <mergeCell ref="A48:F48"/>
    <mergeCell ref="A51:B51"/>
    <mergeCell ref="C51:F51"/>
    <mergeCell ref="A52:B52"/>
    <mergeCell ref="C52:F52"/>
    <mergeCell ref="A49:F49"/>
    <mergeCell ref="A50:F50"/>
    <mergeCell ref="A47:E47"/>
    <mergeCell ref="A8:F8"/>
    <mergeCell ref="A1:F1"/>
    <mergeCell ref="A2:F2"/>
    <mergeCell ref="A3:F3"/>
    <mergeCell ref="A4:F4"/>
    <mergeCell ref="A6:F6"/>
    <mergeCell ref="A5:F5"/>
    <mergeCell ref="A7:F7"/>
    <mergeCell ref="A21:F21"/>
    <mergeCell ref="A22:F22"/>
    <mergeCell ref="A26:F26"/>
    <mergeCell ref="A28:F28"/>
    <mergeCell ref="A30:F30"/>
    <mergeCell ref="A33:F33"/>
    <mergeCell ref="A42:F42"/>
  </mergeCells>
  <pageMargins left="0.7" right="0.7" top="0.75" bottom="0.75" header="0.3" footer="0.3"/>
  <pageSetup paperSize="9" scale="85" orientation="portrait" r:id="rId1"/>
  <rowBreaks count="2" manualBreakCount="2">
    <brk id="28" max="5" man="1"/>
    <brk id="47"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P36"/>
  <sheetViews>
    <sheetView view="pageBreakPreview" topLeftCell="A11" zoomScale="96" zoomScaleNormal="100" zoomScaleSheetLayoutView="96" workbookViewId="0">
      <selection activeCell="B12" sqref="B12"/>
    </sheetView>
  </sheetViews>
  <sheetFormatPr baseColWidth="10" defaultColWidth="8" defaultRowHeight="12.75" x14ac:dyDescent="0.25"/>
  <cols>
    <col min="1" max="1" width="8.140625" style="2" customWidth="1"/>
    <col min="2" max="2" width="48.5703125" style="2" customWidth="1"/>
    <col min="3" max="4" width="7.140625" style="2" customWidth="1"/>
    <col min="5" max="5" width="12.28515625" style="2" customWidth="1"/>
    <col min="6" max="6" width="15.85546875" style="2" customWidth="1"/>
    <col min="7" max="8" width="12.28515625" style="2" customWidth="1"/>
    <col min="9" max="9" width="14.28515625" style="2" customWidth="1"/>
    <col min="10" max="10" width="15.85546875" style="2" customWidth="1"/>
    <col min="11" max="11" width="8" style="2"/>
    <col min="12" max="12" width="13.42578125" style="2" customWidth="1"/>
    <col min="13" max="13" width="16.85546875" style="2" customWidth="1"/>
    <col min="14" max="14" width="10.7109375" style="2" bestFit="1" customWidth="1"/>
    <col min="15" max="15" width="13.28515625" style="2" bestFit="1" customWidth="1"/>
    <col min="16" max="16384" width="8" style="2"/>
  </cols>
  <sheetData>
    <row r="1" spans="1:15" ht="18.75" customHeight="1" x14ac:dyDescent="0.25">
      <c r="A1" s="31" t="s">
        <v>7</v>
      </c>
      <c r="B1" s="32"/>
      <c r="C1" s="32"/>
      <c r="D1" s="32"/>
      <c r="E1" s="32"/>
      <c r="F1" s="32"/>
      <c r="G1" s="32"/>
      <c r="H1" s="32"/>
      <c r="I1" s="32"/>
      <c r="J1" s="33"/>
      <c r="L1" s="12"/>
    </row>
    <row r="2" spans="1:15" ht="17.25" customHeight="1" x14ac:dyDescent="0.25">
      <c r="A2" s="34" t="s">
        <v>10</v>
      </c>
      <c r="B2" s="35"/>
      <c r="C2" s="35"/>
      <c r="D2" s="35"/>
      <c r="E2" s="35"/>
      <c r="F2" s="35"/>
      <c r="G2" s="35"/>
      <c r="H2" s="35"/>
      <c r="I2" s="35"/>
      <c r="J2" s="36"/>
      <c r="L2" s="12"/>
    </row>
    <row r="3" spans="1:15" ht="14.25" customHeight="1" x14ac:dyDescent="0.25">
      <c r="A3" s="34" t="s">
        <v>11</v>
      </c>
      <c r="B3" s="35"/>
      <c r="C3" s="35"/>
      <c r="D3" s="35"/>
      <c r="E3" s="35"/>
      <c r="F3" s="35"/>
      <c r="G3" s="35"/>
      <c r="H3" s="35"/>
      <c r="I3" s="35"/>
      <c r="J3" s="36"/>
      <c r="L3" s="12"/>
    </row>
    <row r="4" spans="1:15" ht="16.5" customHeight="1" x14ac:dyDescent="0.25">
      <c r="A4" s="34" t="s">
        <v>9</v>
      </c>
      <c r="B4" s="35"/>
      <c r="C4" s="35"/>
      <c r="D4" s="35"/>
      <c r="E4" s="35"/>
      <c r="F4" s="35"/>
      <c r="G4" s="35"/>
      <c r="H4" s="35"/>
      <c r="I4" s="35"/>
      <c r="J4" s="36"/>
      <c r="L4" s="12"/>
    </row>
    <row r="5" spans="1:15" ht="17.25" customHeight="1" x14ac:dyDescent="0.25">
      <c r="A5" s="34" t="s">
        <v>8</v>
      </c>
      <c r="B5" s="35"/>
      <c r="C5" s="35"/>
      <c r="D5" s="35"/>
      <c r="E5" s="35"/>
      <c r="F5" s="35"/>
      <c r="G5" s="35"/>
      <c r="H5" s="35"/>
      <c r="I5" s="35"/>
      <c r="J5" s="36"/>
      <c r="L5" s="12"/>
      <c r="M5" s="1"/>
    </row>
    <row r="6" spans="1:15" ht="17.25" customHeight="1" x14ac:dyDescent="0.25">
      <c r="A6" s="34" t="s">
        <v>23</v>
      </c>
      <c r="B6" s="35"/>
      <c r="C6" s="35"/>
      <c r="D6" s="35"/>
      <c r="E6" s="35"/>
      <c r="F6" s="35"/>
      <c r="G6" s="35"/>
      <c r="H6" s="35"/>
      <c r="I6" s="35"/>
      <c r="J6" s="36"/>
      <c r="L6" s="12"/>
      <c r="M6" s="1"/>
    </row>
    <row r="7" spans="1:15" ht="33.75" customHeight="1" x14ac:dyDescent="0.25">
      <c r="A7" s="37" t="s">
        <v>33</v>
      </c>
      <c r="B7" s="38"/>
      <c r="C7" s="38"/>
      <c r="D7" s="38"/>
      <c r="E7" s="38"/>
      <c r="F7" s="38"/>
      <c r="G7" s="38"/>
      <c r="H7" s="38"/>
      <c r="I7" s="38"/>
      <c r="J7" s="39"/>
      <c r="M7" s="1"/>
    </row>
    <row r="8" spans="1:15" ht="33.75" customHeight="1" x14ac:dyDescent="0.25">
      <c r="A8" s="58" t="s">
        <v>38</v>
      </c>
      <c r="B8" s="58"/>
      <c r="C8" s="58"/>
      <c r="D8" s="58"/>
      <c r="E8" s="58" t="s">
        <v>39</v>
      </c>
      <c r="F8" s="58"/>
      <c r="G8" s="58" t="s">
        <v>40</v>
      </c>
      <c r="H8" s="58"/>
      <c r="I8" s="58" t="s">
        <v>41</v>
      </c>
      <c r="J8" s="58"/>
      <c r="M8" s="1"/>
    </row>
    <row r="9" spans="1:15" s="10" customFormat="1" ht="36" customHeight="1" x14ac:dyDescent="0.25">
      <c r="A9" s="11" t="s">
        <v>1</v>
      </c>
      <c r="B9" s="11" t="s">
        <v>2</v>
      </c>
      <c r="C9" s="11" t="s">
        <v>3</v>
      </c>
      <c r="D9" s="11" t="s">
        <v>4</v>
      </c>
      <c r="E9" s="11" t="s">
        <v>22</v>
      </c>
      <c r="F9" s="11" t="s">
        <v>5</v>
      </c>
      <c r="G9" s="11" t="s">
        <v>22</v>
      </c>
      <c r="H9" s="11" t="s">
        <v>5</v>
      </c>
      <c r="I9" s="11" t="s">
        <v>22</v>
      </c>
      <c r="J9" s="11" t="s">
        <v>5</v>
      </c>
    </row>
    <row r="10" spans="1:15" ht="249.75" customHeight="1" x14ac:dyDescent="0.25">
      <c r="A10" s="9">
        <v>1</v>
      </c>
      <c r="B10" s="14" t="s">
        <v>34</v>
      </c>
      <c r="C10" s="8" t="s">
        <v>18</v>
      </c>
      <c r="D10" s="15">
        <v>3</v>
      </c>
      <c r="E10" s="17">
        <v>3300000</v>
      </c>
      <c r="F10" s="18">
        <f>E10*D10</f>
        <v>9900000</v>
      </c>
      <c r="G10" s="17">
        <v>3300000</v>
      </c>
      <c r="H10" s="17">
        <f>+G10*D10</f>
        <v>9900000</v>
      </c>
      <c r="I10" s="18"/>
      <c r="J10" s="18">
        <f>+I10*D10</f>
        <v>0</v>
      </c>
      <c r="L10" s="6"/>
      <c r="M10" s="1"/>
    </row>
    <row r="11" spans="1:15" ht="30" customHeight="1" x14ac:dyDescent="0.25">
      <c r="A11" s="9">
        <v>2</v>
      </c>
      <c r="B11" s="13" t="s">
        <v>21</v>
      </c>
      <c r="C11" s="8" t="s">
        <v>0</v>
      </c>
      <c r="D11" s="7">
        <v>2</v>
      </c>
      <c r="E11" s="17">
        <v>300000</v>
      </c>
      <c r="F11" s="18">
        <f t="shared" ref="F11:F20" si="0">E11*D11</f>
        <v>600000</v>
      </c>
      <c r="G11" s="17">
        <v>300000</v>
      </c>
      <c r="H11" s="17">
        <f t="shared" ref="H11:H20" si="1">+G11*D11</f>
        <v>600000</v>
      </c>
      <c r="I11" s="18"/>
      <c r="J11" s="18">
        <f t="shared" ref="J11:J20" si="2">+I11*D11</f>
        <v>0</v>
      </c>
      <c r="L11" s="6"/>
    </row>
    <row r="12" spans="1:15" ht="151.5" customHeight="1" x14ac:dyDescent="0.25">
      <c r="A12" s="9">
        <v>3</v>
      </c>
      <c r="B12" s="13" t="s">
        <v>35</v>
      </c>
      <c r="C12" s="8" t="s">
        <v>0</v>
      </c>
      <c r="D12" s="7">
        <v>1</v>
      </c>
      <c r="E12" s="17">
        <v>3000000</v>
      </c>
      <c r="F12" s="18">
        <f t="shared" si="0"/>
        <v>3000000</v>
      </c>
      <c r="G12" s="17">
        <v>3000000</v>
      </c>
      <c r="H12" s="17">
        <f t="shared" si="1"/>
        <v>3000000</v>
      </c>
      <c r="I12" s="18"/>
      <c r="J12" s="18">
        <f t="shared" si="2"/>
        <v>0</v>
      </c>
      <c r="L12" s="6"/>
      <c r="M12" s="1"/>
    </row>
    <row r="13" spans="1:15" ht="76.5" customHeight="1" x14ac:dyDescent="0.25">
      <c r="A13" s="9">
        <v>4</v>
      </c>
      <c r="B13" s="13" t="s">
        <v>36</v>
      </c>
      <c r="C13" s="8" t="s">
        <v>0</v>
      </c>
      <c r="D13" s="7">
        <v>1</v>
      </c>
      <c r="E13" s="17">
        <v>300000</v>
      </c>
      <c r="F13" s="18">
        <f t="shared" si="0"/>
        <v>300000</v>
      </c>
      <c r="G13" s="17">
        <v>300000</v>
      </c>
      <c r="H13" s="17">
        <f t="shared" si="1"/>
        <v>300000</v>
      </c>
      <c r="I13" s="18"/>
      <c r="J13" s="18">
        <f t="shared" si="2"/>
        <v>0</v>
      </c>
      <c r="L13" s="6"/>
      <c r="M13" s="1"/>
    </row>
    <row r="14" spans="1:15" ht="133.5" customHeight="1" x14ac:dyDescent="0.25">
      <c r="A14" s="9">
        <v>5</v>
      </c>
      <c r="B14" s="13" t="s">
        <v>19</v>
      </c>
      <c r="C14" s="8" t="s">
        <v>18</v>
      </c>
      <c r="D14" s="15">
        <v>5</v>
      </c>
      <c r="E14" s="17">
        <v>355000</v>
      </c>
      <c r="F14" s="18">
        <f t="shared" si="0"/>
        <v>1775000</v>
      </c>
      <c r="G14" s="17">
        <v>355000</v>
      </c>
      <c r="H14" s="17">
        <f t="shared" si="1"/>
        <v>1775000</v>
      </c>
      <c r="I14" s="18"/>
      <c r="J14" s="18">
        <f t="shared" si="2"/>
        <v>0</v>
      </c>
      <c r="L14" s="4"/>
    </row>
    <row r="15" spans="1:15" ht="30" customHeight="1" x14ac:dyDescent="0.25">
      <c r="A15" s="9">
        <v>6</v>
      </c>
      <c r="B15" s="13" t="s">
        <v>24</v>
      </c>
      <c r="C15" s="8" t="s">
        <v>0</v>
      </c>
      <c r="D15" s="7">
        <v>1</v>
      </c>
      <c r="E15" s="17">
        <v>1500000</v>
      </c>
      <c r="F15" s="18">
        <f t="shared" si="0"/>
        <v>1500000</v>
      </c>
      <c r="G15" s="17">
        <v>1500000</v>
      </c>
      <c r="H15" s="17">
        <f t="shared" si="1"/>
        <v>1500000</v>
      </c>
      <c r="I15" s="18"/>
      <c r="J15" s="18">
        <f t="shared" si="2"/>
        <v>0</v>
      </c>
      <c r="L15" s="6"/>
      <c r="O15" s="2">
        <f>15*435</f>
        <v>6525</v>
      </c>
    </row>
    <row r="16" spans="1:15" ht="48" customHeight="1" x14ac:dyDescent="0.25">
      <c r="A16" s="9">
        <v>7</v>
      </c>
      <c r="B16" s="16" t="s">
        <v>20</v>
      </c>
      <c r="C16" s="8" t="s">
        <v>0</v>
      </c>
      <c r="D16" s="7">
        <v>1</v>
      </c>
      <c r="E16" s="17">
        <v>2000000</v>
      </c>
      <c r="F16" s="18">
        <f t="shared" si="0"/>
        <v>2000000</v>
      </c>
      <c r="G16" s="17">
        <v>2000000</v>
      </c>
      <c r="H16" s="17">
        <f t="shared" si="1"/>
        <v>2000000</v>
      </c>
      <c r="I16" s="18"/>
      <c r="J16" s="18">
        <f t="shared" si="2"/>
        <v>0</v>
      </c>
      <c r="L16" s="6"/>
    </row>
    <row r="17" spans="1:16" ht="39" customHeight="1" x14ac:dyDescent="0.25">
      <c r="A17" s="9">
        <v>8</v>
      </c>
      <c r="B17" s="13" t="s">
        <v>32</v>
      </c>
      <c r="C17" s="8" t="s">
        <v>0</v>
      </c>
      <c r="D17" s="7">
        <v>1500</v>
      </c>
      <c r="E17" s="17">
        <v>550</v>
      </c>
      <c r="F17" s="18">
        <f t="shared" si="0"/>
        <v>825000</v>
      </c>
      <c r="G17" s="17">
        <v>550</v>
      </c>
      <c r="H17" s="17">
        <f t="shared" si="1"/>
        <v>825000</v>
      </c>
      <c r="I17" s="18"/>
      <c r="J17" s="18">
        <f t="shared" si="2"/>
        <v>0</v>
      </c>
      <c r="L17" s="6"/>
    </row>
    <row r="18" spans="1:16" ht="60" customHeight="1" x14ac:dyDescent="0.25">
      <c r="A18" s="9">
        <v>9</v>
      </c>
      <c r="B18" s="13" t="s">
        <v>37</v>
      </c>
      <c r="C18" s="8" t="s">
        <v>0</v>
      </c>
      <c r="D18" s="7">
        <v>1000</v>
      </c>
      <c r="E18" s="17">
        <v>7000</v>
      </c>
      <c r="F18" s="18">
        <f t="shared" si="0"/>
        <v>7000000</v>
      </c>
      <c r="G18" s="17">
        <v>7000</v>
      </c>
      <c r="H18" s="17">
        <f t="shared" si="1"/>
        <v>7000000</v>
      </c>
      <c r="I18" s="18"/>
      <c r="J18" s="18">
        <f t="shared" si="2"/>
        <v>0</v>
      </c>
      <c r="L18" s="4"/>
      <c r="M18" s="5"/>
    </row>
    <row r="19" spans="1:16" ht="60" customHeight="1" x14ac:dyDescent="0.25">
      <c r="A19" s="9">
        <v>10</v>
      </c>
      <c r="B19" s="13" t="s">
        <v>25</v>
      </c>
      <c r="C19" s="8" t="s">
        <v>17</v>
      </c>
      <c r="D19" s="7">
        <v>500</v>
      </c>
      <c r="E19" s="17">
        <v>28000</v>
      </c>
      <c r="F19" s="18">
        <f t="shared" si="0"/>
        <v>14000000</v>
      </c>
      <c r="G19" s="17">
        <v>28000</v>
      </c>
      <c r="H19" s="17">
        <f t="shared" si="1"/>
        <v>14000000</v>
      </c>
      <c r="I19" s="18"/>
      <c r="J19" s="18">
        <f t="shared" si="2"/>
        <v>0</v>
      </c>
      <c r="L19" s="4"/>
      <c r="M19" s="5"/>
    </row>
    <row r="20" spans="1:16" ht="60" customHeight="1" x14ac:dyDescent="0.25">
      <c r="A20" s="19">
        <v>11</v>
      </c>
      <c r="B20" s="13" t="s">
        <v>26</v>
      </c>
      <c r="C20" s="8" t="s">
        <v>0</v>
      </c>
      <c r="D20" s="7">
        <v>500</v>
      </c>
      <c r="E20" s="20">
        <v>28000</v>
      </c>
      <c r="F20" s="18">
        <f t="shared" si="0"/>
        <v>14000000</v>
      </c>
      <c r="G20" s="20">
        <v>28000</v>
      </c>
      <c r="H20" s="17">
        <f t="shared" si="1"/>
        <v>14000000</v>
      </c>
      <c r="I20" s="21"/>
      <c r="J20" s="18">
        <f t="shared" si="2"/>
        <v>0</v>
      </c>
      <c r="L20" s="4"/>
      <c r="M20" s="5"/>
    </row>
    <row r="21" spans="1:16" ht="13.5" customHeight="1" x14ac:dyDescent="0.25">
      <c r="A21" s="59" t="s">
        <v>6</v>
      </c>
      <c r="B21" s="60"/>
      <c r="C21" s="60"/>
      <c r="D21" s="60"/>
      <c r="E21" s="61"/>
      <c r="F21" s="25">
        <f>SUM(F10:F20)</f>
        <v>54900000</v>
      </c>
      <c r="G21" s="24"/>
      <c r="H21" s="26">
        <f>SUM(H10:H20)</f>
        <v>54900000</v>
      </c>
      <c r="I21" s="23"/>
      <c r="J21" s="22">
        <f>SUM(J10:J20)</f>
        <v>0</v>
      </c>
      <c r="M21" s="5"/>
    </row>
    <row r="22" spans="1:16" ht="38.25" customHeight="1" x14ac:dyDescent="0.25">
      <c r="A22" s="43" t="s">
        <v>28</v>
      </c>
      <c r="B22" s="44"/>
      <c r="C22" s="44"/>
      <c r="D22" s="44"/>
      <c r="E22" s="44"/>
      <c r="F22" s="44"/>
      <c r="G22" s="44"/>
      <c r="H22" s="44"/>
      <c r="I22" s="44"/>
      <c r="J22" s="45"/>
      <c r="L22" s="4"/>
      <c r="M22" s="5"/>
    </row>
    <row r="23" spans="1:16" ht="38.25" customHeight="1" x14ac:dyDescent="0.25">
      <c r="A23" s="52" t="s">
        <v>27</v>
      </c>
      <c r="B23" s="53"/>
      <c r="C23" s="53"/>
      <c r="D23" s="53"/>
      <c r="E23" s="53"/>
      <c r="F23" s="53"/>
      <c r="G23" s="53"/>
      <c r="H23" s="53"/>
      <c r="I23" s="53"/>
      <c r="J23" s="54"/>
      <c r="L23" s="4"/>
      <c r="M23" s="5"/>
    </row>
    <row r="24" spans="1:16" ht="47.25" customHeight="1" x14ac:dyDescent="0.25">
      <c r="A24" s="55"/>
      <c r="B24" s="56"/>
      <c r="C24" s="56"/>
      <c r="D24" s="56"/>
      <c r="E24" s="56"/>
      <c r="F24" s="56"/>
      <c r="G24" s="56"/>
      <c r="H24" s="56"/>
      <c r="I24" s="56"/>
      <c r="J24" s="57"/>
      <c r="M24" s="5"/>
    </row>
    <row r="25" spans="1:16" ht="15" customHeight="1" x14ac:dyDescent="0.25">
      <c r="A25" s="46" t="s">
        <v>12</v>
      </c>
      <c r="B25" s="47"/>
      <c r="C25" s="46" t="s">
        <v>30</v>
      </c>
      <c r="D25" s="48"/>
      <c r="E25" s="48"/>
      <c r="F25" s="48"/>
      <c r="G25" s="48"/>
      <c r="H25" s="48"/>
      <c r="I25" s="48"/>
      <c r="J25" s="47"/>
      <c r="L25" s="4"/>
      <c r="M25" s="5"/>
      <c r="O25" s="4" t="e">
        <f>+#REF!+L27</f>
        <v>#REF!</v>
      </c>
    </row>
    <row r="26" spans="1:16" x14ac:dyDescent="0.25">
      <c r="A26" s="49" t="s">
        <v>29</v>
      </c>
      <c r="B26" s="50"/>
      <c r="C26" s="49" t="s">
        <v>31</v>
      </c>
      <c r="D26" s="51"/>
      <c r="E26" s="51"/>
      <c r="F26" s="51"/>
      <c r="G26" s="51"/>
      <c r="H26" s="51"/>
      <c r="I26" s="51"/>
      <c r="J26" s="50"/>
      <c r="L26" s="4"/>
    </row>
    <row r="27" spans="1:16" x14ac:dyDescent="0.25">
      <c r="L27" s="4"/>
    </row>
    <row r="31" spans="1:16" ht="15" x14ac:dyDescent="0.25">
      <c r="O31" s="1">
        <v>5000000</v>
      </c>
      <c r="P31" s="3" t="s">
        <v>16</v>
      </c>
    </row>
    <row r="32" spans="1:16" ht="15" x14ac:dyDescent="0.25">
      <c r="O32" s="1">
        <v>4000000</v>
      </c>
      <c r="P32" s="3" t="s">
        <v>15</v>
      </c>
    </row>
    <row r="33" spans="15:16" ht="15" x14ac:dyDescent="0.25">
      <c r="O33" s="1">
        <v>10000000</v>
      </c>
      <c r="P33" s="3" t="s">
        <v>14</v>
      </c>
    </row>
    <row r="34" spans="15:16" ht="15" x14ac:dyDescent="0.25">
      <c r="O34" s="1">
        <v>7500000</v>
      </c>
      <c r="P34" s="3" t="s">
        <v>13</v>
      </c>
    </row>
    <row r="35" spans="15:16" ht="15" x14ac:dyDescent="0.25">
      <c r="O35" s="1">
        <f>SUM(O31:O34)</f>
        <v>26500000</v>
      </c>
      <c r="P35" s="3"/>
    </row>
    <row r="36" spans="15:16" ht="15" x14ac:dyDescent="0.25">
      <c r="P36" s="3"/>
    </row>
  </sheetData>
  <dataConsolidate/>
  <mergeCells count="19">
    <mergeCell ref="A26:B26"/>
    <mergeCell ref="C26:J26"/>
    <mergeCell ref="A7:J7"/>
    <mergeCell ref="A8:D8"/>
    <mergeCell ref="E8:F8"/>
    <mergeCell ref="G8:H8"/>
    <mergeCell ref="I8:J8"/>
    <mergeCell ref="A21:E21"/>
    <mergeCell ref="A22:J22"/>
    <mergeCell ref="A23:J23"/>
    <mergeCell ref="A24:J24"/>
    <mergeCell ref="A25:B25"/>
    <mergeCell ref="C25:J25"/>
    <mergeCell ref="A6:J6"/>
    <mergeCell ref="A1:J1"/>
    <mergeCell ref="A2:J2"/>
    <mergeCell ref="A3:J3"/>
    <mergeCell ref="A4:J4"/>
    <mergeCell ref="A5:J5"/>
  </mergeCells>
  <pageMargins left="0.7" right="0.7" top="0.75" bottom="0.75" header="0.3" footer="0.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PRESUPUESTO OFICIAL</vt:lpstr>
      <vt:lpstr>COMPARATIVO</vt:lpstr>
      <vt:lpstr>COMPARATIVO!Área_de_impresión</vt:lpstr>
      <vt:lpstr>'PRESUPUESTO OFICIAL'!Área_de_impresión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Leopoldo</dc:creator>
  <cp:lastModifiedBy>User</cp:lastModifiedBy>
  <cp:lastPrinted>2023-04-19T21:34:50Z</cp:lastPrinted>
  <dcterms:created xsi:type="dcterms:W3CDTF">2021-07-12T22:28:32Z</dcterms:created>
  <dcterms:modified xsi:type="dcterms:W3CDTF">2023-04-19T21:34:59Z</dcterms:modified>
</cp:coreProperties>
</file>