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SARROLLO\2023\PROCESOS GRANDES\PIC\"/>
    </mc:Choice>
  </mc:AlternateContent>
  <bookViews>
    <workbookView xWindow="0" yWindow="0" windowWidth="20490" windowHeight="6435"/>
  </bookViews>
  <sheets>
    <sheet name="PIC HC 2023" sheetId="1" r:id="rId1"/>
    <sheet name="PIC DIFERENCIAL "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1" l="1"/>
  <c r="N39" i="1" l="1"/>
  <c r="N38" i="1"/>
  <c r="O23" i="1"/>
  <c r="O18" i="2"/>
  <c r="N91" i="1" l="1"/>
  <c r="N90" i="1"/>
  <c r="N72" i="1"/>
  <c r="O114" i="1" l="1"/>
  <c r="O24" i="2" l="1"/>
  <c r="O115" i="1" l="1"/>
  <c r="O113" i="1"/>
  <c r="N112" i="1"/>
  <c r="O163" i="1" l="1"/>
  <c r="O175" i="1" l="1"/>
  <c r="N92" i="1"/>
  <c r="O92" i="1" s="1"/>
  <c r="N73" i="1"/>
  <c r="O73" i="1" s="1"/>
  <c r="O116" i="1" l="1"/>
  <c r="O148" i="1"/>
  <c r="O55" i="1"/>
  <c r="O93" i="1" l="1"/>
  <c r="O172" i="1" l="1"/>
  <c r="O168" i="1" l="1"/>
  <c r="O132" i="1" l="1"/>
  <c r="O173" i="1" s="1"/>
  <c r="O171" i="1"/>
  <c r="O56" i="1"/>
  <c r="O169" i="1" s="1"/>
  <c r="O174" i="1" l="1"/>
  <c r="O74" i="1" l="1"/>
  <c r="O170" i="1" s="1"/>
  <c r="O25" i="1"/>
  <c r="O167" i="1" s="1"/>
  <c r="O176" i="1" l="1"/>
</calcChain>
</file>

<file path=xl/sharedStrings.xml><?xml version="1.0" encoding="utf-8"?>
<sst xmlns="http://schemas.openxmlformats.org/spreadsheetml/2006/main" count="632" uniqueCount="318">
  <si>
    <t>ITEM</t>
  </si>
  <si>
    <t>UNIDAD DE MEDIDA</t>
  </si>
  <si>
    <t>CANTIDAD</t>
  </si>
  <si>
    <t xml:space="preserve"> VALOR UNITARIO </t>
  </si>
  <si>
    <t>VALOR TOTAL</t>
  </si>
  <si>
    <t xml:space="preserve">Metas de producto </t>
  </si>
  <si>
    <t>Meta de Resultado</t>
  </si>
  <si>
    <t>OBJETIVO ESTRATEGICO PTS</t>
  </si>
  <si>
    <t>NOMBRE Y DESCRIPCIÓN DE LA ACTIVIDAD O INTERVENCIÓN/ ESPECIFICACION TECNICA</t>
  </si>
  <si>
    <t>TRIMESTRE DE EJECUCIÓN</t>
  </si>
  <si>
    <t>I</t>
  </si>
  <si>
    <t>II</t>
  </si>
  <si>
    <t>III</t>
  </si>
  <si>
    <t>IV</t>
  </si>
  <si>
    <t>Metas de producto PTS</t>
  </si>
  <si>
    <t>Meta de Resultado PTS</t>
  </si>
  <si>
    <t xml:space="preserve">Lugar de ejecución </t>
  </si>
  <si>
    <t>DESCRIPCIÓN DE LA ACTIVIDAD O INTERVENCIÓN/ ESPECIFICACION TECNICA</t>
  </si>
  <si>
    <t>4. TOTAL DIMENSIÓN SEGURIDAD ALIMENTARIA Y NUTRICIONAL</t>
  </si>
  <si>
    <t>3. TOTAL DIMENSIÓN CONVIVENCIA SOCIAL Y SALUD MENTAL</t>
  </si>
  <si>
    <t>OBJETIVOS ESTRATEGICOS PTS</t>
  </si>
  <si>
    <t>Metas de Resultado PTS</t>
  </si>
  <si>
    <t>COMPONENTE</t>
  </si>
  <si>
    <t>5. TOTAL DIMENSIÓN SEXUALIDAD, DERECHOS SEXUALES Y REPRODUCTIVOS</t>
  </si>
  <si>
    <t>Realizar 4 estrategias de información y educación para la disminución de la prevalencia del dengue en el municipio de Hato Corozal en el periodo de 2020 2023</t>
  </si>
  <si>
    <t>x</t>
  </si>
  <si>
    <t>Disminuir la tasa de mortalidad por enfermedades no transmisibles a 45,7 en el municipio de Hato Corozal, durante el periodo 2020-2023</t>
  </si>
  <si>
    <t>Realizar 12 estrategias de promoción de estilos de vida saludable, en el municipio de Hato Corozal, durante el periodo 2020-2023.</t>
  </si>
  <si>
    <t>Desarrollar 4 estrategias para fortalecer la promoción de la  convivencia y Salud Mental ,en el municipio de Hato Corozal, durante el periodo 2020-2023.</t>
  </si>
  <si>
    <t>Disminuir la tasa de incidencia de VIF por hasta 170,00 x 100.000 habitantes</t>
  </si>
  <si>
    <t>Realizar 4 programas nutricionales en articulación con otros sectores para disminuir la mortalidad por desnutrición, en el municipio de Hato Corozal, durante el periodo 2020-2023.</t>
  </si>
  <si>
    <t>Disminuir a 7,5 la Tasa de morbilidad por desnutrición en menores de 5 años (por cada 100.000), en el municipio de Hato Corozal, durante el periodo 2020-2023.</t>
  </si>
  <si>
    <t>Disminuir la mortalidad materna a 185,86 en el municipio de hato Corozal, en el municipio de Hato Corozal, durante el periodo 2020-2023</t>
  </si>
  <si>
    <t>Realizar 12 estrategias de promoción y prevención de la salud materna e importancia del control prenatal, en el municipio de Hato Corozal, durante el periodo 2020-2023</t>
  </si>
  <si>
    <t xml:space="preserve">TOTAL DIMENSION SEGURIDAD ALIMENTARIA Y NUTRICIONAL  </t>
  </si>
  <si>
    <t>Garantizar coberturas  &gt; = 95 de vacunacion en el municipio de Hato Corozal, durante el periodo 2020-2023.</t>
  </si>
  <si>
    <t>Realizar 4 estrategias de apoyo al programa Ampliado de Inmunizaciones en en el municipio de Hato Corozal, durante el periodo 2020-2023.</t>
  </si>
  <si>
    <t xml:space="preserve">Realizar 4 estrategias que enmarquen procesos de prevención de enfermedades trasmisibles epidémicas como el COVID 19, en el municipio de Hato Corozal, durante el periodo 2020-2023.
</t>
  </si>
  <si>
    <t>.Porcentaje de enfermedades infecciosas y parasitarias digestivas, , en el municipio de Hato Corozal, durante el periodo 2020-2023</t>
  </si>
  <si>
    <t>Porcentaje de estrategias que eviten la aparición de casos COVID 19, , en el municipio de Hato Corozal, durante el periodo 2020-2023</t>
  </si>
  <si>
    <t>Realiza 4 estrategias de desparasitación en coordinación interinstitucional en el municipio de Hato Corozal durante el periodo de 2020 a 2023</t>
  </si>
  <si>
    <t xml:space="preserve">TOTAL DIMENSION VIDA SALUDABLE Y ENFERMEDADES TRANSMISIBLES </t>
  </si>
  <si>
    <t>Realizar 4 estrategias de promoción y prevención en salud dirigida a la población laboral, formal e informal, en el municipio de Hato Corozal durante el periodo 2020-2023.</t>
  </si>
  <si>
    <t>Aumentar el numero de personas con conocimientos de promoción y prevención de la salud laboral en trabajadores formales e informales, a 80 en el municipio de Hato Corozal, durante el periodo 2020-2023.</t>
  </si>
  <si>
    <t xml:space="preserve">TOTAL DIMENSIONSALUD Y AMBITO LABORAL </t>
  </si>
  <si>
    <t>240 personas capacitadas en primer respondiente en el municipio de Hato Corozal, en el periodo de 2020 a 2023</t>
  </si>
  <si>
    <t>Desarrollar 4 estrategias de capacitación en le periodo de 2020 - 2023 en el municipio de hato Corozal</t>
  </si>
  <si>
    <t>TOTAL DIMENSION SALUD PUBLICA  EN EMERGENCIAS Y DESASTRES</t>
  </si>
  <si>
    <t>Porcentaje estrategias de implementacion del SISPI, desarrolladas, para la atención de la población indígena, en municipio  de Hato Corozal, durante el periodo 2020-2023.</t>
  </si>
  <si>
    <t>2.VIDA SALUDABLE Y ENFERMEDADES  NO TRANSMISIBLES</t>
  </si>
  <si>
    <t>2. TOTAL DIMENSIÓN  VIDA SALUDABLE Y ENFERMEDADES NOTRANSMISIBLES</t>
  </si>
  <si>
    <t>6. TOTAL DIMENSIÓN VIDA SALUDABLE Y CONDICIONES  TRANSMISIBLES</t>
  </si>
  <si>
    <t xml:space="preserve">7. TOTAL DIMENSIÓN SALUD  YAMBITO LABORAL </t>
  </si>
  <si>
    <t>8. TOTAL DIMENSIÓN SALUD PÚBLICA EN EMERGENCIAS Y DESASTRES</t>
  </si>
  <si>
    <t xml:space="preserve">Garantizar la gestión, implementación, monitoreo y evaluación de las acciones en salud pública, interinstitucionales e intersectoriales para la población de Hato Corozal, que controlen e impacten los determinantes de la salud y logren cero tolerancia ante la enfermedad, la discapacidad y la muerte evitable. </t>
  </si>
  <si>
    <t>Propender por la eliminación de brechas que impiden la atención en salud integral física y mental de manera efectiva, eficiente y oportuna en los ámbitos de salud pública y prestación de servicios en el marco de un aseguramiento y de caracterización de la población de la atención en salud.</t>
  </si>
  <si>
    <t>Desarrollar estrategias para aumentar la captación y adherencia de la población vulnerable a las rutas de atención integral en salud, basado en el Modelo de Atención Integral Territorial, MAITE.</t>
  </si>
  <si>
    <t>Promoción de la salud mental y la convivencia</t>
  </si>
  <si>
    <t>Inocuidad y calidad de los alimentos.</t>
  </si>
  <si>
    <t>Promoción de los derechos sexuales y reproductivos y equidad de género.</t>
  </si>
  <si>
    <t>Enfermedades emergentes, re-emergentes y desatendidas.
Enfermedades inmunoprevenibles.</t>
  </si>
  <si>
    <t>Seguridad y Salud en el Trabajo.</t>
  </si>
  <si>
    <t>Desarrollo Integral de las niñas, niños y adolescentes,Discapacidad,Envejecimiento y vejez</t>
  </si>
  <si>
    <t xml:space="preserve">MEDIOS DE VERIFICACION </t>
  </si>
  <si>
    <t xml:space="preserve">CUPS </t>
  </si>
  <si>
    <t xml:space="preserve">RECURSO HUMANO </t>
  </si>
  <si>
    <t>X</t>
  </si>
  <si>
    <t xml:space="preserve">ENTORNO </t>
  </si>
  <si>
    <t>CURSO DE VIDA</t>
  </si>
  <si>
    <t xml:space="preserve">CURSO DE VIDA </t>
  </si>
  <si>
    <t xml:space="preserve">COMUNITARIO </t>
  </si>
  <si>
    <t xml:space="preserve">TOTAL SALUD AMBIENTAL </t>
  </si>
  <si>
    <t xml:space="preserve">Niñez, infancia , adolescencia , adulto , adulto mayor </t>
  </si>
  <si>
    <t>VIDA SALUDABLE Y ENFERMEDADES  NO TRANSMISIBLES</t>
  </si>
  <si>
    <t xml:space="preserve">Comunitario </t>
  </si>
  <si>
    <t>Niños, dolescentes , Jovenes , adultos y adulto mayor.</t>
  </si>
  <si>
    <t xml:space="preserve">TOTAL RECURSOS SALUD MENTAL </t>
  </si>
  <si>
    <t xml:space="preserve">Educativo </t>
  </si>
  <si>
    <t>I30101</t>
  </si>
  <si>
    <t>I10</t>
  </si>
  <si>
    <t xml:space="preserve">Adolescencia  ,Juventud  y adultos </t>
  </si>
  <si>
    <t>Infancia , adolescencia , Juventud, adultez y vejez</t>
  </si>
  <si>
    <t>I11203</t>
  </si>
  <si>
    <t>I30001</t>
  </si>
  <si>
    <t xml:space="preserve">Hogar </t>
  </si>
  <si>
    <t xml:space="preserve">TOAL DIMENSION SEXUALIDAD Y DERECHOS SEXUALES </t>
  </si>
  <si>
    <t xml:space="preserve">Estrategia </t>
  </si>
  <si>
    <t>I11301</t>
  </si>
  <si>
    <t xml:space="preserve">Infancia , adolescencia </t>
  </si>
  <si>
    <t>I11303</t>
  </si>
  <si>
    <t>Adolescencia , Juventud, adultez y vejez</t>
  </si>
  <si>
    <t>I30301</t>
  </si>
  <si>
    <t>1.Enfermera (1) Auxiliar de enfermeria , logisitica necesaria para el cumplimiento de las actividades .</t>
  </si>
  <si>
    <t>Gestión integral de riesgos en emergencias y desastres.</t>
  </si>
  <si>
    <t xml:space="preserve">DIMENSION SALUD PUBLICA EN EMERGENCIAS Y DESASTRES  </t>
  </si>
  <si>
    <r>
      <t xml:space="preserve">SALUD AMBIENTAL.   </t>
    </r>
    <r>
      <rPr>
        <b/>
        <sz val="11"/>
        <color rgb="FFFF0000"/>
        <rFont val="Arial"/>
        <family val="2"/>
      </rPr>
      <t/>
    </r>
  </si>
  <si>
    <t>Situaciones en salud relacionadas con condiciones ambientales.</t>
  </si>
  <si>
    <t>Disminuir la incidencia de enfermedades zoonóticas y transmitidas por vectores en el municipio de Hato Corozal</t>
  </si>
  <si>
    <t>Condiciones crónicas prevalentes.</t>
  </si>
  <si>
    <t xml:space="preserve">(1) Enfermera (2) Auxiliares de enfermeria ,  (1) psicologo (1) nutricionista , logistica necesaria para el cumplimiento de las actividades </t>
  </si>
  <si>
    <t xml:space="preserve">Laboral </t>
  </si>
  <si>
    <t xml:space="preserve"> SEXUALIDAD Y DERECHOS SEXUALES Y REPRODUCTIVO </t>
  </si>
  <si>
    <t xml:space="preserve">1.DIMENSION </t>
  </si>
  <si>
    <t>2.DIMENSION</t>
  </si>
  <si>
    <t>3.DIMENSION</t>
  </si>
  <si>
    <t xml:space="preserve">CONVIVENCIA SOCIAL Y SALUD MENTAL </t>
  </si>
  <si>
    <t>4.DIMENSION</t>
  </si>
  <si>
    <t>DIMENSION SEGURIDAD ALIMENTARIA Y NUTRICIONAL</t>
  </si>
  <si>
    <t>5.DIMENSION</t>
  </si>
  <si>
    <t xml:space="preserve">VIDA SALUDABLE Y ENFERMEDADES TRANSMISIBLES </t>
  </si>
  <si>
    <t>6.DIMENSION Y/O COMPONENTE</t>
  </si>
  <si>
    <t xml:space="preserve">SALUD Y AMBITO LABORAL </t>
  </si>
  <si>
    <t xml:space="preserve">7. DIMENSION </t>
  </si>
  <si>
    <t>8. DIMENSION Y/O COMPONENTE</t>
  </si>
  <si>
    <t>SALUD PUBLICA  EN EMERGENCIAS Y DESASTRES</t>
  </si>
  <si>
    <t xml:space="preserve">9.DIMENSION </t>
  </si>
  <si>
    <t>GESTION DIFERENCIAL DE LA POBLACION VULNERABLE</t>
  </si>
  <si>
    <t>Niñez, adolescente ,Juventud  y adultos</t>
  </si>
  <si>
    <t xml:space="preserve">Educativo -Hogar </t>
  </si>
  <si>
    <t>(1) Enfermera (2) Auxiliares de Enfermeria.Logistica necesaria .</t>
  </si>
  <si>
    <t>(2) Auxilaires de Enfermeria (1)  Enfermera  , logistica necesaria para el cumplimiento de la actividad , como es el transporte.</t>
  </si>
  <si>
    <t>1.Medico o profesional capacitado en primeros auxilios.(1) Auxiliar de enfermeria ,Logisitca necesaria para cumplimiento de las actividades incluido tranpsorte .</t>
  </si>
  <si>
    <t xml:space="preserve"> Adolescencia y juventud , adultez, adulto mayor </t>
  </si>
  <si>
    <t>I11304</t>
  </si>
  <si>
    <r>
      <t xml:space="preserve">Disminuir la incidencia de dengue a 92,06 </t>
    </r>
    <r>
      <rPr>
        <sz val="12"/>
        <color rgb="FFFF0000"/>
        <rFont val="Arial"/>
        <family val="2"/>
      </rPr>
      <t xml:space="preserve"> </t>
    </r>
    <r>
      <rPr>
        <b/>
        <sz val="12"/>
        <color rgb="FFFF0000"/>
        <rFont val="Arial"/>
        <family val="2"/>
      </rPr>
      <t xml:space="preserve"> </t>
    </r>
  </si>
  <si>
    <t>ANEXO PIC MUNICIPIO DE HATO COROZAL  2023- ESPECIFICACIONES TECNICAS</t>
  </si>
  <si>
    <t xml:space="preserve">Identificar las determinantes en salud para la gestión del riesgo, controlando y impactando cada uno de ellos, contribuyendo así a disminuir la morbilidad, mortalidad y condición de discapacidad evitable 
</t>
  </si>
  <si>
    <t>Niñez, adolescencia y juventud .</t>
  </si>
  <si>
    <t xml:space="preserve">Sesiones </t>
  </si>
  <si>
    <t>Niñez, infancia , adolescencia , adulto , adulto mayor</t>
  </si>
  <si>
    <t>1.Enfermera (1) Auxiliar de enfermeria ,1 sicologo , logisitica necesaria para el cumplimiento de las actividades .</t>
  </si>
  <si>
    <t>(1) Enfermera ,(1) fisio terapeuta  (2) Auxiliares de enfermeria , (1)Psicologo y logistica necesaria para el cumplimiento de la actividad .</t>
  </si>
  <si>
    <t xml:space="preserve">TIEMPO DE EJECUCION </t>
  </si>
  <si>
    <t>Adolescencia , Juventud</t>
  </si>
  <si>
    <t>(1) Enfermera , (2) Auxiliares de enfermeria , (1)Psicologo y logistica necesaria para el cumplimiento de la actividad .</t>
  </si>
  <si>
    <t xml:space="preserve">comunitario </t>
  </si>
  <si>
    <t>(1)  Auxiliar de enfermeria , (1) enfermera, transporte , sonido y demas logistica necesaria .,</t>
  </si>
  <si>
    <t>|110307</t>
  </si>
  <si>
    <t xml:space="preserve">(1) enfermera(1) auxiliar de enfermeria  (1) logistica  </t>
  </si>
  <si>
    <t>TOTAL PIC 2023</t>
  </si>
  <si>
    <t xml:space="preserve">7 MESES </t>
  </si>
  <si>
    <t>Resguardo Indigena Chaprral .</t>
  </si>
  <si>
    <t xml:space="preserve">Comunitario  </t>
  </si>
  <si>
    <t>Infancia Adolescencia , Juventud, adultez y vejez</t>
  </si>
  <si>
    <t xml:space="preserve">(1) Enfermero (1) psicologo , (1) auxilair de enfermeria (1) traductor (1) sabedor o medico tradicional ,logistica </t>
  </si>
  <si>
    <t>9.TOTAL DIMENSION GESTION DIFERENCIAL DE LA POBLACION VULNERABLE</t>
  </si>
  <si>
    <t xml:space="preserve">Jornada </t>
  </si>
  <si>
    <t>SALUD MATERNA  se abordará signos de alarma durante la gestacion y cuidados del RN, importancia de los controles prenatales.</t>
  </si>
  <si>
    <t>VIDA SALUDABLE Y ENFERMEDADES TRANSMISIBLES : Se realizara talleres ludico recreativos , donde se eduque a la poblacion sobre que es la tuberculosis  y la lepra , formas de transmision , signos y sintomas,nutricion y tratamiento .</t>
  </si>
  <si>
    <t>SEXUALIDAD Y DERECHOS SEXUALES: Inicialmente se comenzara  con la estrategias de empoderamiento a las mujeres, NNA para la toma de decisiones, desarrollo de la autonomía de su cuerpo para desarrollar en esos diálogos de saberes estrategias que aporten a la detección temprana de ITS , el reconocimiento de esa problemática en las comunidades , utilizando estrategias de participación grupal propias de las comunidades.</t>
  </si>
  <si>
    <t xml:space="preserve">CONVIVENCIA SOCIAL Y SALUD MENTAL: Con enfasis en prevencion del alcoholismo,Consumo de sustancias psicoactivas  , ideacion sucida y prevencion de la violencia intra familiar  y abuso sexual.                              </t>
  </si>
  <si>
    <t>SEGURIDAD ALIMENTARIA Y NUTRICIONAL:   Se realizara  una  exposicion  por parte del medico tradicional  y /o sabio donde eduque a la poblacion  sobre los beneficios de productos  autoctonos del pueblo  incluyendo hierbas medicinales  y educar a la poblacion sobre la deteccion temprana de la desnutrición y la induccion al servicio medico oportuno.</t>
  </si>
  <si>
    <t xml:space="preserve">(1) medico (1) enfermera (1) auxiliar de enfermeria (1) psicologo (1) odoltologo(1) nutricionista y logistica </t>
  </si>
  <si>
    <t>12.369 Proyeccion DANE 2023</t>
  </si>
  <si>
    <t>I10001 INFORMACIÓN EN SALUD PARA EL CUIDADO DEL AMBIENTE</t>
  </si>
  <si>
    <t>MICROTERRITORIO</t>
  </si>
  <si>
    <t xml:space="preserve">EQUIPO BASICO EN SALUD </t>
  </si>
  <si>
    <t xml:space="preserve">NA </t>
  </si>
  <si>
    <t>|110412</t>
  </si>
  <si>
    <t>|10403</t>
  </si>
  <si>
    <t>RBC</t>
  </si>
  <si>
    <t>|10203</t>
  </si>
  <si>
    <t xml:space="preserve">ZOE </t>
  </si>
  <si>
    <t xml:space="preserve">Familias </t>
  </si>
  <si>
    <t xml:space="preserve">Jóvenes </t>
  </si>
  <si>
    <t xml:space="preserve">Jovenes </t>
  </si>
  <si>
    <t xml:space="preserve">                                         .                                                                                                 1.Certificado de perifoneo y cuñas radiales .                                    2.CD con Jingle , previamente aprobado por supervision.</t>
  </si>
  <si>
    <t xml:space="preserve">Informacion para la salud </t>
  </si>
  <si>
    <r>
      <t>Realizar  una estrategia  de desparasitacion a la poblacion menor de 5 a 14 años y de 1 a 4 años  , en la zona rural y urbana del municipio   segun :"LINEAMIENTO DE DESPARASITACIÓN ANTIHELMÍNTICA MASIVA EN EL MARCO DE LA ESTRATEGIA: “QUIMIOTERAPIA PREVENTIVA ANTIHELMÍNTIC</t>
    </r>
    <r>
      <rPr>
        <sz val="12"/>
        <color theme="1"/>
        <rFont val="Arial"/>
        <family val="2"/>
      </rPr>
      <t>A", se debe realizar socializacion y divulgacion de la estrtegia</t>
    </r>
    <r>
      <rPr>
        <sz val="12"/>
        <rFont val="Arial"/>
        <family val="2"/>
      </rPr>
      <t xml:space="preserve"> , con padres, cuidadores , docentes .en las instituciones educativas ,La actividad se debe desarrollar deacuerdo al plan de trabajo o de accion de Salud Publica ejecutando y entregando evidencia de cada una de las actividades descritas en este documento . La actividad debe ser liderada por una enfermera jefe con el apoyo del personal auxiliar de enfermeria , donde se coordinaran con salud publica Municipal la gestion de los desparasitantes ante la  Secretaria de Salud Departamental ,posteriromente se concertará y socializará con las instituciones educativas , urbanas ,rurales y resgurdos indigenas la entrega de desparasitantes a la poblacion objeto, si no se cumple con la meta en el entorno educativa se debe realizar en el entorno hogar. Se debe tener encuenta los lineamientos de la Quimio terapia preventiva Anthelmintica para el suministro en los menores ; previamente a la desparasitacion se debe capacitar al personal auxiliar de enfermeria . La desparasitacion se realizara en el entorno educativo , se debe contar con el consentimiento o desentimiento de los padres para poder administrar el medicamento a los menores .Se debe contar con toda la logistica necesaria para el cumplimiento de las actividades y tener encuenta las medidas de bioseguridad para la prevencion de LA COVID 19 deacuerdo a los linemientos vigentes del Minsiterio de Salud.OBSERVACION : Para la ejecucion de la actividad se debe tener encuenta obligatoriamente el Plan de Trabajo de la Oficina de Salud Publica Municipal y entregar todas las evidencias dispuestas en este docuemento.</t>
    </r>
  </si>
  <si>
    <t xml:space="preserve">MICROTERRIOTORIO </t>
  </si>
  <si>
    <t xml:space="preserve">MICROTERRITORIOS </t>
  </si>
  <si>
    <t xml:space="preserve">        
T31002 </t>
  </si>
  <si>
    <t>(1) Enfermera (2) auixiliares de enfermeria , logistica necesaria para el cumplimiento de la actividad.</t>
  </si>
  <si>
    <t>(1) Pisoclogo , (1) Auxiliar de Enfermeria , logistica necesaria para el cumplimiento de las actividades .</t>
  </si>
  <si>
    <r>
      <t xml:space="preserve">Realizar un ciclo de educacion para la salud materna ,durante una semana o (5) sesiones  en el marco de la SEMANA MUNDIAL DE LA LACTANCIA MATERNA  :DIA 1. Encuentro intergeneracional donde se cuente experiencias positivas sobre lactancia materna.  DIA 2. Tratar el tema de   Importancia y técnica de la lactancia materna. DIA 3: Tema:  Importancia de la lactancia materna y alimentación complementaria,  composición de la leche  DIA 4: Importancia de la participación del hombre y la familia durante la lactancia DIA5.Cuidados del RN y adeherencia a las vacunas. DIA 6 :El cierre de la actividad se de realizar concursos de conocimiento y practica de la lactancia materna donde se gestionaran incentivos para el binomio madre e hijo  .
</t>
    </r>
    <r>
      <rPr>
        <b/>
        <sz val="12"/>
        <rFont val="Arial"/>
        <family val="2"/>
      </rPr>
      <t>Coordinacion :</t>
    </r>
    <r>
      <rPr>
        <sz val="12"/>
        <rFont val="Arial"/>
        <family val="2"/>
      </rPr>
      <t xml:space="preserve"> se debe coordinar con  Red salud  Casanare ESE, CDI familiar e intitucional; la actividad se debe desarrollar  en la zona urbana . Cada sesion diaria debe tener una duracion minima de (4) horas</t>
    </r>
    <r>
      <rPr>
        <b/>
        <sz val="12"/>
        <color theme="9" tint="-0.249977111117893"/>
        <rFont val="Arial"/>
        <family val="2"/>
      </rPr>
      <t xml:space="preserve">. </t>
    </r>
    <r>
      <rPr>
        <sz val="12"/>
        <color theme="1"/>
        <rFont val="Arial"/>
        <family val="2"/>
      </rPr>
      <t>La meta es intervenir mediante el proceso de educación a 20 gestantes que deben participar desde la sesion uno hsta la quinta con el acompañante</t>
    </r>
    <r>
      <rPr>
        <sz val="12"/>
        <rFont val="Arial"/>
        <family val="2"/>
      </rPr>
      <t>. La actividad debe contar con toda la logisitca necesaria deacuerdo a la metodologia  para el cumplimiento de las actividades  en el lugar definido para tal fin, deberá garantizar  todos los recursos necesarios para el desarrollo de la actividad  ,de igual forma se debe contar con todas las medidas de bioseguridad para la prevencion del COVID 19 ,deacuerdo a los lineamientos vigentes emanados por el Ministerios de Salud y Proteccion Social .</t>
    </r>
  </si>
  <si>
    <t>(1) Nutricionista (2) Auxiliares de enfermeria y logistica necesaria para el cumplimiento de la actividad .</t>
  </si>
  <si>
    <t>Jornada</t>
  </si>
  <si>
    <t xml:space="preserve">Resguardo Indigena Chaparral </t>
  </si>
  <si>
    <t xml:space="preserve">hogar </t>
  </si>
  <si>
    <t>Caracterización</t>
  </si>
  <si>
    <t xml:space="preserve">1. Metodologia aprobada por supervision 2.Acta de concertacion de actividades con lideres indigenas , 3. Informe descriptivo  que contenga objetivos, meta, descripción de actividades, alcances, resultados y conclusiones 4.Registros fotografico minimo 15 debidamente rotulados ,5 Base de datos de los asistentes .6 Planilla de asistencia con enfoque diferencial y RIPS de la actividad ,segun la resolución 3374 de 2000. </t>
  </si>
  <si>
    <t>|130302</t>
  </si>
  <si>
    <t>(1)Agente comunitario tradicional, (1) enfermera  y logistica necesaria para la actividad.</t>
  </si>
  <si>
    <r>
      <t>Realizar (6)  encuentros</t>
    </r>
    <r>
      <rPr>
        <sz val="12"/>
        <color theme="1"/>
        <rFont val="Arial"/>
        <family val="2"/>
      </rPr>
      <t xml:space="preserve">  de educacion y comunicación en salud </t>
    </r>
    <r>
      <rPr>
        <sz val="12"/>
        <rFont val="Arial"/>
        <family val="2"/>
      </rPr>
      <t>con una duracion de (4) horas  para la prevencion del  dengue  y realizaran información en salud e identificación de criaderos  . Durante el proceso brindara información en salud sobre las medidas de control y educacion sobre el  correcto lavado de tanques. Para ello, se entregara a cada familia un kit de promoción de lavado de tanque con el que se enseñará el correcto uso  este ,cuenta con  hipoclorito de sodio  de 200 cc , cepillo de cerda dura ,</t>
    </r>
    <r>
      <rPr>
        <sz val="12"/>
        <color theme="1"/>
        <rFont val="Arial"/>
        <family val="2"/>
      </rPr>
      <t xml:space="preserve">bolsa de jabon en polvo por 200 gramos. </t>
    </r>
    <r>
      <rPr>
        <sz val="12"/>
        <rFont val="Arial"/>
        <family val="2"/>
      </rPr>
      <t xml:space="preserve"> Total de kits entregados:200 </t>
    </r>
    <r>
      <rPr>
        <sz val="12"/>
        <color theme="1"/>
        <rFont val="Arial"/>
        <family val="2"/>
      </rPr>
      <t>en bolsa rotulada</t>
    </r>
    <r>
      <rPr>
        <sz val="12"/>
        <rFont val="Arial"/>
        <family val="2"/>
      </rPr>
      <t>. La actividades se deben coordinar con : familias en accion , presidentes de JAC, artesanos, programa de Mujer , asociacion de adulto mayor . La actividad debe contar con toda la logistica necesaria para el cumplimiento de la actividad. Posterior a la actividad , se realizara revisión de criadieros en el domicilio y peridomicilio en los barrios del municipio.</t>
    </r>
  </si>
  <si>
    <t>(1) Nutricionista (1) Auxiliar de enfermeria,logistica necesaria para el cumplimiento de la actividad .</t>
  </si>
  <si>
    <t xml:space="preserve">ACCIONES CON ENFOQUE DIFERENCIAL </t>
  </si>
  <si>
    <t xml:space="preserve">1.TOTAL DIMENSION SALUD AMBIENTAL </t>
  </si>
  <si>
    <t>Ejecutar (1) un proceso de eduacion y empoderamiento mediante (1 )un ciclo que  este compuesto por 6 sesiones educativas de 2 horas cada una , compuesto minimo  por 100 estudiantes (50) del colegio Luis Herandez vargas y (50) del Colegio Antonio Martinez  , para que se conviertan en multiplicadores de la información.Los temas atratar son relacionados  sobre enfermedades zoonoticas  y enfermedades transmitidas por vectores:TEMAS : 1.Agresiones por animales trasmisores de la rabia  2. Tenencia responsable de mascotas .3 .Prevencion del dengue 4.Prevencion de la enfermedad de chagas. En cada uno de los temas se debe educar sobre que es la enfermedad, reconocimiento de los signos ,sintomas y las medidas de prevencion  .La actividad debe ser ludico educativa  y establecer una metodologia conforme lo señala el documento " Marco conceptual y metodológico para el desarrollo
de la educación para la saludde las Rutas Integrales de Atención en Salud – RIAS" del MSPS, adicionalmente deben presentar un cronograma de las sesiones y tener presente que los participantes deben inicar y terminar el numero de sesiones obetivo. Se deben evaluar  antes y despues del proceso de educación. Se debe  garantizar un  lugar amplio y ventilado, con video bean, equipo de computo y demas logisitica necesaria para el cumplimiento de los objetivos .</t>
  </si>
  <si>
    <r>
      <t>Ejecutar (1) un proceso de eduacion y empoderamiento mediante (1 )un  ciclo  compuesto por 6 sesiones educativas cada grupo, con una duracion minima de 4 horas cada una y una participacion minima  de 15 personas en cada sesion, las personas deben participar desde la sesion 1 hasta la sexta.  . Los temas a tratar son: Enfermedad diarreica Aguda ,signos y sintomas 2.Infeccion respiratoria Aguda , Signos y sintomas 3.Prevencion de la tuberculosis ,signos y sintomas 4.Hansen , signos y sintomas 6.Importancia de la vacunación. La actividad se debe coordinar con familias en accion , Programa mujer , CDI institucional y familiar de la Zona urbana o rural .</t>
    </r>
    <r>
      <rPr>
        <sz val="12"/>
        <color theme="1"/>
        <rFont val="Arial"/>
        <family val="2"/>
      </rPr>
      <t xml:space="preserve"> Como complementariedad a la actividad se debe realizar Busqueda activa comunitaria de sintomaticos de piel ,sistema nervioso y respiratorios a nivel comunitario.</t>
    </r>
    <r>
      <rPr>
        <b/>
        <sz val="12"/>
        <color theme="1"/>
        <rFont val="Arial"/>
        <family val="2"/>
      </rPr>
      <t xml:space="preserve"> </t>
    </r>
    <r>
      <rPr>
        <sz val="12"/>
        <color theme="1"/>
        <rFont val="Arial"/>
        <family val="2"/>
      </rPr>
      <t xml:space="preserve">  . En la actividad debe haber p</t>
    </r>
    <r>
      <rPr>
        <sz val="12"/>
        <rFont val="Arial"/>
        <family val="2"/>
      </rPr>
      <t>articipacion por enfermeria , psicologia , auxiliares de enfermeria .Se debe contar con la logistica necesaria para el cumplimeinnto de la actividad .</t>
    </r>
  </si>
  <si>
    <t>Realizar información para la  promoción de la vacunación  en la población susceptible como menores de 5 años , 11 meses  ,29  dias , mujeres en edad fertil , adultos mayores , vacunación COVID 19 ,vacunacion VPH,previamente a las 4 jornadas nacionales o municipales de vacunacion .Se debe informar a la comunidad sonbre la impotrancia de las vacunas e invitación a la respectiva jornada de vacunación, para ello se debe elaborar un Jingle  informativo  musicalizado con minimo una duracion de 2 min y se debe transmitir en la emisiora triple A o de alta audiencia  3 veces a la semana durante durante 4 semanas  además se debe realizar  5 horas de perifoneo 3 dias previos a cada jornada, informado a la comumidad la importancia y adherencia a las vacunas e invitando a la participación de la actividad .Por otro lado se debe apoyar el transporte de los biologicos del ente departamental al municipal durante 6 meses,</t>
  </si>
  <si>
    <t>&lt;</t>
  </si>
  <si>
    <t>DIMENSIONES</t>
  </si>
  <si>
    <t xml:space="preserve">TOTAL GENERAL </t>
  </si>
  <si>
    <t>EBS</t>
  </si>
  <si>
    <t xml:space="preserve">En el marco de la estrategia de atención primaria en salud se debe cntinuar con  la  intervención de Reabilitacion Basada en la Comundiad (RBC) teniendo en cuenta la poblacion intervenida en el PIC 2022 (150 personas) . De esta población  se debe hacer seguimiento a 32% de las  familias que  se les haya detectado en riesgo en diferentes formas de violencia, o eventos de interés en salud mental con prioridad a la población vulnerable, incluye la identificación general del hogar, el reconocimiento de los eventos o situaciones de convivencia o salud mental que inciden de manera negativa en las relaciones y dinámica familiar; desarrollo de pruebas de tamizaje, según especificaciones Resolución 3280 de 2018  y documento  y canalizacion.La visita domiciliaria o de seguimiento , debe hacerse por un psicólogo o auxiliar de enfermeria entrenado o capacido con RCB  en el caso de problemas y trastornos mentales   .Las Intervenciones  deben ser breves conversación,talleres ,estrategias participativas  retroalimentación o diálogo motivacional,puede ser individual, grupal, familiar,  con una duración máxima de 15 minutos, a través de cual se propicia la generación de acciones concretas en salud mental para mejorar el estado de salud incluyendo la transformación de prácticas y conductas de riesgo se debe ayudar a la persona a ejecutar una acción concreta que implica asumir una actitud facilitadora o directiva dependiendo de las circunstancias. Cada familia detectada debe tener una (1) visita presencial y (1) un seguimiento telefónico , para un total de (2) seguimientos por familia . Se debe tener encuenta los lineamientos Nacionales para implementar RBC y las Orientaciones para el desarrollo de la Rehabilitación Basada en Comunidad en el marco del Plan de Salud Pública de Intervenciones Colectivas – PIC.  Se deberá realizar la gestion del riesgo de los individuos y familias y  hacer seguimiento para la verificación de la atención integral de los individuos segun su necesidad.
</t>
  </si>
  <si>
    <r>
      <t xml:space="preserve">Implementar  encuentros  de movilización social en la Semana Andina, convocando a participar a  grupos juveniles y estudiantes de las instituciones educativas, con el objetivo de realizar prevención del embarazo y promoción de los servicios amigables para contribuir a disminuir las brechas de acceso a servicios de salud en las y los adolescente, además de promover el ejercicio de los derechos sexuales y reproductivos, la equidad social y de género; con enfoque intercultural y participación social.
Se realizarán cuatro (4) encuentros  de servicios de salud a través de metodología lúdico y artística en concertación con,salud publica , IPSs ,  referente de juventudes ,instituciones educativas,casa de la cultura </t>
    </r>
    <r>
      <rPr>
        <sz val="12"/>
        <color theme="1"/>
        <rFont val="Arial"/>
        <family val="2"/>
      </rPr>
      <t xml:space="preserve">. Los temas a tratar  son : 1.Proyecto de  vida2. amor propio3. toma de decisiones4. prevención de embarazo en adolescentes  5. promoción de los servicios amigables 6.Desarrollo de la personalidad y sus limites 7.Prevencion de enfermedades de transmision sexcual , todos enmarcados en los derechos sexuales y reproductivos y la equidad de género, explicados de manera lúdica, para lo cual </t>
    </r>
    <r>
      <rPr>
        <sz val="12"/>
        <rFont val="Arial"/>
        <family val="2"/>
      </rPr>
      <t xml:space="preserve">se debe garantizar material didáctico y ambientación acorde a las temáticas, en el marco de la activida la profesional quien brinda la educación se realizará cnalizacion y dericcionamiento de los jovenes de acuerdo a la ruta de promocion y mantenimiento de salud segun ciclo de vida y posterior seguimiento . Esta actividad estará a cargo de un profesional de enfermería y  psicólogia, apoyo del personal auxiliar por parte del PIC 2023 , ademas del acompañamiento del recurso humano a cargo de los servicios amigables de las IPS del municipio. Los 4 encuentros estan distribuidos de la siguiente manera (1) </t>
    </r>
    <r>
      <rPr>
        <sz val="12"/>
        <color theme="1"/>
        <rFont val="Arial"/>
        <family val="2"/>
      </rPr>
      <t>Insitucion educativa Luis Herandes Vargas (1) Institucion educativa Puerto Colombia  (1) en la Insitucion educativa Chire (1)  IE Bonifacio Gutierrez , cada encuentro debe contar con una participacion minima de (30) estudiantes por encuentro  y una duracion minima de (4) horas .En el marco de la actividad se deben entregar materia</t>
    </r>
    <r>
      <rPr>
        <sz val="12"/>
        <color rgb="FFFF0000"/>
        <rFont val="Arial"/>
        <family val="2"/>
      </rPr>
      <t xml:space="preserve"> </t>
    </r>
    <r>
      <rPr>
        <sz val="12"/>
        <color theme="1"/>
        <rFont val="Arial"/>
        <family val="2"/>
      </rPr>
      <t>educativo como folletos full color , cuatro caras en papel polpacrote   (120).</t>
    </r>
  </si>
  <si>
    <r>
      <t xml:space="preserve">Desarrollar un proceso de empoderamiento mediante un (1) ciclo de educación para la salud ,compuesto por (6) sesiones de (2) horas cada uno con un minimo de particpantes de (20) personas, </t>
    </r>
    <r>
      <rPr>
        <sz val="12"/>
        <color theme="1"/>
        <rFont val="Arial"/>
        <family val="2"/>
      </rPr>
      <t xml:space="preserve">quienes deben iniciar y terminar todas las sesiones. La actividad está dirigida  a la población trabajadora informal </t>
    </r>
    <r>
      <rPr>
        <b/>
        <sz val="12"/>
        <color theme="9" tint="-0.249977111117893"/>
        <rFont val="Arial"/>
        <family val="2"/>
      </rPr>
      <t xml:space="preserve"> c</t>
    </r>
    <r>
      <rPr>
        <sz val="12"/>
        <color theme="1"/>
        <rFont val="Arial"/>
        <family val="2"/>
      </rPr>
      <t>omo vendedores no formales, transportdores , comerciantes</t>
    </r>
    <r>
      <rPr>
        <b/>
        <sz val="12"/>
        <color theme="9" tint="-0.249977111117893"/>
        <rFont val="Arial"/>
        <family val="2"/>
      </rPr>
      <t xml:space="preserve"> </t>
    </r>
    <r>
      <rPr>
        <sz val="12"/>
        <rFont val="Arial"/>
        <family val="2"/>
      </rPr>
      <t>del  municipio de Hato corozal  ,quienes fueron caracterizados en el Plan de Intervenciones Colectivas  2022. De acuerdo a los resultados encontrados en el informe se debe planear y direccionar las actvidades que conlleven a practicas de cuidado en el trabajo , el cual se debe coordinar con la oficina de salud publica ,esta actividad debe realizarala un profesional de salud ocupacional o enfermera con</t>
    </r>
    <r>
      <rPr>
        <b/>
        <sz val="12"/>
        <color theme="9" tint="-0.249977111117893"/>
        <rFont val="Arial"/>
        <family val="2"/>
      </rPr>
      <t xml:space="preserve"> </t>
    </r>
    <r>
      <rPr>
        <sz val="12"/>
        <color theme="1"/>
        <rFont val="Arial"/>
        <family val="2"/>
      </rPr>
      <t>experiencia en salud y seguridad en el trabajo.. El lugar de la actividad debe ser amplio y ventilado ,contar con toda la logistica par</t>
    </r>
    <r>
      <rPr>
        <sz val="12"/>
        <rFont val="Arial"/>
        <family val="2"/>
      </rPr>
      <t>a garantizar la estadia de los participantes ,se debe tener encuenta los elemento de bioseguridad para la prevencion de la COVID 19. Se debe aplicar pre y postes de la actividad .</t>
    </r>
  </si>
  <si>
    <t xml:space="preserve">En el marco de la estrategia de Atención Primaria en Salud (APS), se realizará en el entorno hogar identificacion social y ambiental dentro del resguardo indigena Chaparral , por medio de un agente comunitario tradicional , donde identifique lo riesgos de la población aspectos básicos sociales y demográficos de las personas y familias, se debe identificar personas que requieran proteccion especial , personas en situacion de discapacidad, niños , gestantes o cualquier factor que ponga en riesgo a la persona y familia(de acuerdo a la resolucion 3280 de 2018) .De igual forma se debe orientar a la familias sobre la importancias de las vacunas y sobre Salud sexual y reproductiva  de acuerdo a la medicina tradicional  del pueblo Uwa.A las personas idenficadas se les debe direccionar a los servicios correspondientes y hacer el seguimiento .La actividad debe contar con toda la logistica necesaria para el cumplimiento de la actividad .La actividad se debe garantizar minimo por 5 meses .
</t>
  </si>
  <si>
    <t>POBLACION :</t>
  </si>
  <si>
    <t xml:space="preserve">1.Enfermera 1.Psicologo 2.Auxiliares de enfermeria </t>
  </si>
  <si>
    <t xml:space="preserve">MICROTERRITORIO </t>
  </si>
  <si>
    <t xml:space="preserve">CONCENTRACION MEDIA -BAJA </t>
  </si>
  <si>
    <t xml:space="preserve">BARRIO EL PROGRESO </t>
  </si>
  <si>
    <t xml:space="preserve">AEROPUERTO </t>
  </si>
  <si>
    <t>ESPERANZA, VILLA JULIA ,VILLA DEL ROSARIO , EL CAUDAL .</t>
  </si>
  <si>
    <t xml:space="preserve">20 DE JULIO ,CAYENAS, LIBERTADORES , SAN GERONIMO , PIE DE MONTE </t>
  </si>
  <si>
    <t xml:space="preserve">MICROTERRITORIO -ALTA DISPERSION </t>
  </si>
  <si>
    <t>5.</t>
  </si>
  <si>
    <t>CENTRO POBLADO : Puerto colombia y veredas aledañas : -Alemania, Guafal, Cajaro ,</t>
  </si>
  <si>
    <t>6.</t>
  </si>
  <si>
    <t>ZONA RURAL DISPERSO : El café , Girasoles-</t>
  </si>
  <si>
    <t>ZONA RURAL DISPERSO : Samuco, Corosito , Guayacanes, Flores .</t>
  </si>
  <si>
    <t>7.</t>
  </si>
  <si>
    <t xml:space="preserve">Indicador de Producto </t>
  </si>
  <si>
    <t xml:space="preserve">Indicador de Resultado </t>
  </si>
  <si>
    <t xml:space="preserve">Nombre de la estrategia o programa </t>
  </si>
  <si>
    <t>Intervención</t>
  </si>
  <si>
    <t xml:space="preserve">Ambito </t>
  </si>
  <si>
    <t xml:space="preserve">Numero de estrategias realizadas /estrategias progrmadas </t>
  </si>
  <si>
    <r>
      <t xml:space="preserve">I10002 </t>
    </r>
    <r>
      <rPr>
        <sz val="12"/>
        <color theme="1"/>
        <rFont val="Arial"/>
        <family val="2"/>
      </rPr>
      <t>INFORMACIÓN EN SALUD SOBRE TENENCIA RESPONSABLE DE ANIMALES DE COMPAÑÍA Y DE PRODUCCIÓN, PREVENCIÓN Y CONTROL DE ZOONOSIS</t>
    </r>
  </si>
  <si>
    <t>Disminucion de casos de dengue en el municipio</t>
  </si>
  <si>
    <t xml:space="preserve">Información en salud </t>
  </si>
  <si>
    <t>Urbano</t>
  </si>
  <si>
    <t>Villa del rosario, villa juliana, la esperanza, el caudal , 20 de julio, las cayenas,san geronimo , libertadores, aeropuerto ,el progreso.</t>
  </si>
  <si>
    <t xml:space="preserve">VALOR UNITARIO </t>
  </si>
  <si>
    <t>1,2,3,4</t>
  </si>
  <si>
    <t>CRUSO DE VIDA</t>
  </si>
  <si>
    <r>
      <t>Realizar la "estrategia de movilidad segura ,saludable y sostenible" a todo costo para la  prevención de siniestros viales, sensibilizando a la comunidad y promocionando los buenos comportamientos, con el fin que los Individuos, familias y comunidades adquieran conocimientos, actitudes y prácticas que le permiten promover una movilidad, saludable segura y sostenible, además de prevenir incidentes de tránsito y evitar la discapacidad.La estrategia hará especial énfasis en los siguientes temas:
1. Conocimiento de la promoción de prácticas y hábitos para la circulación y el tránsito seguro en la vía pública. 
2. Identificación y Comunicación de los riesgos en un espacio público 
3. Medidas para la reducción de los riesgos que se generan en el espacio público, implementación de buenas prácticas (utilización de elementos de protección personal, mantenimiento de medios de transporte).
4. Apropiación del espacio público es importante que la comunidad reconozca que estos espacios son para el bienestar y disfrute de todos. 
5. Reconocimiento y apropiación de las señales de tránsito las personas identifiquen que estos elementos están dispuestos para proteger la vida y sus indicaciones son esenciales para definir comportamientos.
El desarrollo de la estrategia se dará mediante las directrices dadas por la</t>
    </r>
    <r>
      <rPr>
        <u/>
        <sz val="12"/>
        <rFont val="Arial"/>
        <family val="2"/>
      </rPr>
      <t xml:space="preserve"> “Guía para la implementación de la estrategia de movilidad segura, saludable y sostenible” del Ministerio de Salud y Protección Social.</t>
    </r>
    <r>
      <rPr>
        <sz val="12"/>
        <rFont val="Arial"/>
        <family val="2"/>
      </rPr>
      <t xml:space="preserve">
En cuanto a la metodología  debe realiar una estrategia de informacion educacion y comunicacion de 8 horas de duracion; dirigido a Individuos, familias y comunidades con conocimientos, actitudes y prácticas que le permiten promover una movilidad, saludable segura y sostenible y prevenir incidentes de tránsito. se deberá garantizar recurso humano necesario (1 profesional de enfermeria y psicologia  ,2 auxiliares de enfermeria,con minimo un año de experiencia en la ejecucion de Planes de Intervenciones Colectivas .  Estas jornadas se desarrollaran en el marco de la  conmemoración de la semana de la movilidad segura, saludable y sostenible en la que se contará con el montaje con carpas , mesas, sillas , pendones a lusivos a evitar siniestros y discapacidad se debe contar con una  estacion  en la entrada del municipio , debidamente demarcadas,se debe contar con sonido de buena resolucion con alta capacidad , con pendon alusivo a la actividad (Pendon cogable  de 2m x 1m  a full color.) dicha actividad se debe coordinar con secreteria de gobierno , policia nacional y demas entes responsables de la seguridad vial  , en las cuales se brindará al (ciudadano ,población en general, que circule en los diferentes medios de trasporte,  incluyendo peatones) información  asociada a los temas anteriormente descritos.  Se debe incluir material visual y didáctico, mediante el diseño e impresión de 1 pieza (Folletos full color plegables impresos a dos caras 4x4 en propalcote)informativas acorde a la estrategia para ser usadas en el marco de su desarrollo , sonido y demas logisitica necesaria para el cumplimiento de la actividad .Se debe contar con la participacion minima de</t>
    </r>
    <r>
      <rPr>
        <sz val="12"/>
        <color rgb="FFFF0000"/>
        <rFont val="Arial"/>
        <family val="2"/>
      </rPr>
      <t xml:space="preserve"> 100 FAMILIAS </t>
    </r>
    <r>
      <rPr>
        <sz val="12"/>
        <rFont val="Arial"/>
        <family val="2"/>
      </rPr>
      <t xml:space="preserve"> en lajornada .En el marco de la estrategia hacer entrega de 100 folletos.   El material de informacion que se genere debe ser aprobado por la supervision
</t>
    </r>
  </si>
  <si>
    <t>1.Metodologia aprobada por supervision.                                                 2.Acta de concertacion con entes responsables de la seguirdad vial en el municipio.                                                    3.Planillas de asitencia de las activiades con enfoque diferencial  .RIPS ,e identificacion del riesgo y seguimiento .
4.Informe descriptivo  que contenga objetivos, meta, descripción de actividades, alcances,impacto, analisis de resultados y conclusiones       
5.Registro fotografico (15) debidamente rotulados .                               6.Entrega en medio magnetico base de datos de la actividad que contenga datos basicos , enfoque diferencial .edad por cilos de vida ,firma y demas necesarias.                               7.  Acta /oficio de aprobación del material de informacion, original de la  pieza informativa de la actividad.</t>
  </si>
  <si>
    <r>
      <t xml:space="preserve">1.Metodologia aprobada por supervision.                                                 2.Acta de concertacion con los rectores de las instituciones educativas                                                                     3.Planillas de asitencia de las activiades con enfoque diferencial , RIPS ,identificación del riesgo y seguimiento .
 4.Informe descriptivo  que contenga objetivos, meta, descripción de actividades, alcances,impacto, analisis de resultados y conclusiones                                                                             5.Registro fotografico (15) debidamente rotulado .                           
5.Entrega en medio magnetico base de datos de la actividad que contenga datos basiscio , enfoque diferencial .edad por cilos de vida ,firma y demas necesarias.   6:Temas tratados en medio magnetico </t>
    </r>
    <r>
      <rPr>
        <sz val="12"/>
        <color theme="1"/>
        <rFont val="Arial"/>
        <family val="2"/>
      </rPr>
      <t xml:space="preserve">.6. Soportes de evaluación pre-test  y pos-test                        </t>
    </r>
    <r>
      <rPr>
        <sz val="12"/>
        <rFont val="Arial"/>
        <family val="2"/>
      </rPr>
      <t xml:space="preserve">   </t>
    </r>
  </si>
  <si>
    <t xml:space="preserve">familias </t>
  </si>
  <si>
    <t xml:space="preserve">(1) Veterinario )    (2) Auxiliares de enfermeria              Logistica para el cumplimeinto de la actividad </t>
  </si>
  <si>
    <t>Numero de estrategias realizadas /estrategias programadas  de estilos de vida saludable en el municipio de hato corozal en la vigenciaa 2020-2023</t>
  </si>
  <si>
    <t>Disminucion de los casos de enfermedades no transmisibles por debajo de 45,7</t>
  </si>
  <si>
    <t xml:space="preserve">Binestar y vida </t>
  </si>
  <si>
    <t xml:space="preserve">Jornadas de salud </t>
  </si>
  <si>
    <t xml:space="preserve">Rural </t>
  </si>
  <si>
    <t xml:space="preserve">Centro problado Puerto Colombia y Zona rural dispersa Samuco </t>
  </si>
  <si>
    <r>
      <t xml:space="preserve">En el marco de la estrategia de Atención Primaria en Salud (APS), se realizará en el entorno comunitario dos jornadas de salud en  las veredas Samuco y Puerto Colombia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t>
    </r>
    <r>
      <rPr>
        <b/>
        <sz val="12"/>
        <rFont val="Arial"/>
        <family val="2"/>
      </rPr>
      <t>Realizar (2) jornadas de salud</t>
    </r>
    <r>
      <rPr>
        <sz val="12"/>
        <rFont val="Arial"/>
        <family val="2"/>
      </rPr>
      <t xml:space="preserve"> en la zona rural , en las veredas de PUERTO COLOMBIA   Y  SAMUCO   del Casanare  del Municipio, garantizando actividades  de las RPMS y RIAMP  mediante los servicios de medicina general, crecimiento y desarrollo, odontológica, psicologia, nutrición, toma de citologías , vacunación entre otros. Asi mismo,  se realizaran acciones colectivas a la población objeto,   en  el marco de la atencion primaria en salud, donde los profesionales de enfermeria y psicologia realizará educación canalizacion y direccionamiento de las personas deacuerdo a la ruta de promocion  y mantenenimiento  deacuerod al cilclo de vida y posterior seguimiento.
Se concertará con la supervisión,secretaria de desarrollo social ,EAPBs, IPS ,familias en accion , presidentes de junta de acción comunal y lideres de las veredas donde se desarrollarán las jornadas de salud (fecha, hora y demas detalles de la salida ), cada jornada debe tener una duración mínima de (8) horas. Durante la jornada se deberá identificar los riesgos de la población y canalizar o direccionar a los sectores de salud o sociales segun se requiera y hacer seguimiento, con el objeto de verificar si la necesidad de la poblacion o del usuario fue resuelta. Deben contar con soportes que evidencien la canalizacion y seguimiento.
El contratista debe garantizar la logística necesaria para el desplazamiento del recurso humano de la ESE y el equipo del PIC, el transporte de  insumos y elementos medicos,  equipos de computo , papeleria  y lo demás  que se requiera para el exito de la jornada de salud y se  haya establecido en la metodologia.
La convocatoria se deberá realizar por medio radial, redes sociales, grupos de whastapp, presidentes de junta, de tal forma que se convoque a la población de las veredas cercanas, ya que se debe contar mínimo la participación de 60   familias   en cada jornada. 
Deben formular la metodología de la actividad y construir los formatos necesarios para recopilar  la información que evidencie la asistencia de las personas. Así mismo deben construir una base de datos  con las variables del formato.
Elaborar informe del desarrollo de la actividad, con las fortalezas, logros, dificultades, población intervenida y deberá ser entregado con la base de datos. Se debe tener encuenta las medidas de bioseguridad para la prevencion de la COVID 19 , de acuerdo a los lineamientos vigentes por el ministerio de Salud y la Proteccion Social .</t>
    </r>
  </si>
  <si>
    <t>1.Metodologia aprobada por supervision .                                           2.Acta de concertacion con las EAPB e IPS de incidencia del Municipio.                                                                                         3.Planilla de asistencia de la actividad .                                                        4.Informe descriptivo  que contenga objetivos, meta, descripción de actividades, alcances,impacto, analisis de resultados y conclusiones .                                                                                         5. Registro fotografico (15 fotografias) debidamente rotulados                            6.Base de datos de la actividad - RIPS, identificacion del reisgo y seguimiento .       7. soportes de invitacion y socializacion de las jornadas con la comunidad .(oficios , cuñas radiales , actas de concertacion )8..Formato de canalización, con enfoque diferencial, ciclo de vida , servicio donde fue remitida la persona y seguimiento.</t>
  </si>
  <si>
    <t>Realizar un encuentro  de informacion para la salud mediante la  promocion de estilos de vida saludable ,para la prevencion de enfermedades cronicas como la obesidad, la hipertension , la dislipidemias,y las consecuencias del consumo del alcohol y el cigarillo.  El encuentro debe tener una duracion minima de 6 horas , con la particiapcion minima de 70 familias . La actividad  se realizará de manera teorico- práctica.  Se debe contar con espacio abierto , con sonido ,con logistica necesaria para el cumplimiento de la actividad y coordinar con la casa de la cultura y deportes para que apoyen  la parte de acividad fisica.En el marco de la estrategia la profesional que brinde la educacion   debe realizar canalización y direccionamiento deacuerdo a las rutas de promocion y prevención decuerdo al ciclo de vida y seguimiento .</t>
  </si>
  <si>
    <r>
      <t xml:space="preserve">1.Metodologia aprobada por supervision .                                           2.Acta de concertacion con deportes y cultura .                                           3.Planilla de asistencia de la actividad -Rips  con identificacion del riesgo y seguimiento .                                                       4.Informe descriptivo  que contenga objetivos, meta, descripción de actividades, alcances,impacto, analisis de resultados y conclusiones .                                                                                                5. Registro fotografico (15) debidamente rotulados                            6.Base de datos de la actividad . 7.Formato de canalizacion , por ciclo de vida , servicio donde fu direccionado la persona y seguimiento </t>
    </r>
    <r>
      <rPr>
        <b/>
        <sz val="12"/>
        <color rgb="FFFF0000"/>
        <rFont val="Arial"/>
        <family val="2"/>
      </rPr>
      <t xml:space="preserve">        </t>
    </r>
    <r>
      <rPr>
        <sz val="12"/>
        <rFont val="Arial"/>
        <family val="2"/>
      </rPr>
      <t xml:space="preserve">                       </t>
    </r>
  </si>
  <si>
    <t xml:space="preserve">Jornadas de salud -Información en salud </t>
  </si>
  <si>
    <t xml:space="preserve">Numero de estrategias realizadas en salud mental /Numero de estrategias programadas de salud mental </t>
  </si>
  <si>
    <t>Disminuir o mantener la tas de VIF en 170,00x 100 habitantes del municipio de Hato corozal .</t>
  </si>
  <si>
    <t>"Mente sana , cuerpo feliz ."</t>
  </si>
  <si>
    <t xml:space="preserve">Urbana y rural </t>
  </si>
  <si>
    <t xml:space="preserve">Centro poblado de Chire </t>
  </si>
  <si>
    <t>1,2,3,4,8,9</t>
  </si>
  <si>
    <t xml:space="preserve">1.Acta de concertación de la actividad aprobada por el profesional de Salud pública Municipal
2.Ficha metodológica aprobada por supervisión del ente territorial
3.Cronograma de actividades
4Registro fotográfico debidamente rotulados.
5.Informe descriptivo que contenga (Objetivos, alcance, resultados, metodología, población objeto, beneficiada, lugar de desarrollo) 
6.Base de datos digitalizada con identificación del riesgo y seguimiento .
7.Planilla de asistencia de los encuentros y atenciones realizadas con enfoque diferencial -RIPS .
8.Formatos e instrumentos aplicables
9.Diagnostico comunitario SiDiEs
10.Base de datos consolidación de la red de servicios comunitarios, institucionales y de la red de lideres de opinión.
11.Certificación de fichas de notificación eventos SIVIM Y VESPA expedida por Salud Pública Municipal.
</t>
  </si>
  <si>
    <t>Villa del rosario, villa juliana, la esperanza, el caudal , 20 de julio, las cayenas,san geronimo , libertadores, aeropuerto ,el progreso, chire, Resgurdo Indigen chaparral</t>
  </si>
  <si>
    <r>
      <t>Con el equipo basico en Salud, Implementar Zonas de Orientación Escolar donde se establezca un espacio relacional y físico dentro de las comunidades académicas, dando respuesta inmediata a las demandas y necesidades consolidadas a partir del sistema de redes y la participación de actores sociales que la integran y representan, así mismo, se adoptara el modelo de inclusión social de las personas con consumo de sustancias psicoactivas aplicable a otras situaciones (Violencias en sus diferentes formas, trastornos mentales, epilepsia, ideación y conducta autoinfligida) donde se promueva la escucha activa, mediación, acogida, organización, capacitación, formación, orientación, acompañamiento, canalización y derivación de la comunidad académica (Estudiantes, directivos, docentes y padres de familia) a los diferentes servicios integrales en salud, protección y justicia disponibles en el municipio, con el propósito de reducir la exclusión social y la deserción escolar, mejorar la calidad de vida de los actores que la integran y prevenir situaciones de vulnerabilidad. 
La ZOE deberá realizar las siguientes acciones: identificación, construcción, fortalecimiento, evaluación y seguimiento a las redes, donde deberá realizar acciones de visibilizacion, animarlas, generar contenido y construir estrategias, deberá generar acciones de enganche a nivel institucional y comunitario de manera mensual las cuales serán concertadas con referente de salud mental municipal, con el fin de iniciar procesos tales como la entrevista motivacional, intervencion breve y aplicación de pruebas de tamizaje, acciones de prevención, mitigación, comunicación, educación, sistematización, grupos de ayuda mutua, refuerzos escolares y trabajo de pares. Por otro lado, se deberá entregar documento SIDIE</t>
    </r>
    <r>
      <rPr>
        <sz val="12"/>
        <color theme="1"/>
        <rFont val="Arial"/>
        <family val="2"/>
      </rPr>
      <t xml:space="preserve">S del IE Luis Hernandez Vargas ,Antonio Martinez ,de 200 jovenes </t>
    </r>
    <r>
      <rPr>
        <sz val="12"/>
        <rFont val="Arial"/>
        <family val="2"/>
      </rPr>
      <t xml:space="preserve">,con el fin de conocer la metodología y los procesos de construcción de la ZOE. La Zona de Orientacion Escolar , se debe garantizar una vez por mes en la Insitucion educativa del Resguardo Chaparral   y Chire ,durante (3) meses .La ZOE deberá notificar a la oficina de Salud Pública Municipal los eventos asociados a Consumo de sustancias psicoactivas y Violencia de genero e intrafamiliar.Adicional, deberá garantizar línea amiga con el fin de prestar primeros auxilios psicológicos, escucha activa, mediación y orientación a población infancia, adolescencia, juventud, adulto y adulto mayor deacuerdo a los riesgos encontrados en salud en la poblacion se debe dar direccionamiento y seguimiento .La ZOE en la IE Luis Hernandez Vargas se debe garantizar por 3  meses y en la IE Antonio martinez 3 meses .
</t>
    </r>
  </si>
  <si>
    <t>1,2,3,4,10</t>
  </si>
  <si>
    <t xml:space="preserve">Centro Poblado la chapa </t>
  </si>
  <si>
    <t xml:space="preserve">Numero de programas nutricionales articulados /numero de programas progrmados </t>
  </si>
  <si>
    <t>Disminución de la tasa de morbilidad por desnutricon .</t>
  </si>
  <si>
    <t>"Come sano y vive sano "</t>
  </si>
  <si>
    <t xml:space="preserve">Educación en salud </t>
  </si>
  <si>
    <t xml:space="preserve">Urbano y rural </t>
  </si>
  <si>
    <t>villa del rosario, villa juliana, la esperanza, el caudal , 20 de julio, las cayenas,san geronimo , libertadores, aeropuerto ,el progreso,centro pobaldo de la chapa .</t>
  </si>
  <si>
    <t>comunitario</t>
  </si>
  <si>
    <r>
      <t>Realizar la promoción de alimentación saludable en el entorno educativo mediante encuentros de informacion en salud  dirigido a padres, madres cuidadores las actividades se planearán bajo el enfoque de aprendizaje significativo, promocionando los estilos de vida saludable, la alimentación sana y la prevención de enfermedades como la desnutrición, obesidad y enfermedades cardiovasculares  y promocion de las loncheras saludable.  Esta actividad se debe coordinar con (1) IE Antonio Martinez  , (1)  programas del ICBF (1  ) IE Bonifacio Gutierrez  .Se debe contar con un profesional en nutrición y un auxiliar de enfermería quienes realizarán el proceso de coordinación y concertación con las directivas de las instituciones para definir cronogramas, metodologías y espacios a desarrollar.
Para cada encuentro se elaborará 1 menú con mínimo 3 preparaciones saludables en una lonchera , nutritivas y de bajo costo, con productos de la región y con la participación de experto en la preapracion de alimentos  y con la presencia del nutricionista durante la preparación de los alimentos, con el fin de que se brinde en la marcha, toda la información pertinente para educar a la comunidad.  Cada encuentro debe tener una duracion de minimo 4 horas</t>
    </r>
    <r>
      <rPr>
        <i/>
        <sz val="12"/>
        <color theme="1"/>
        <rFont val="Arial"/>
        <family val="2"/>
      </rPr>
      <t xml:space="preserve"> </t>
    </r>
    <r>
      <rPr>
        <sz val="12"/>
        <color theme="1"/>
        <rFont val="Arial"/>
        <family val="2"/>
      </rPr>
      <t xml:space="preserve">  y con una particpacion de (60) familias  por encuentro ,se entregará a cada participante material educativo acorde a la temática y la información en salud proporcionada.En la actividad debe estar incluida toda la logistica  para el cumplimiento de la actividad incluido el transporte para la zona rural.</t>
    </r>
  </si>
  <si>
    <t xml:space="preserve">Numero de acciones de promocion y prevencion de la salud materna ejecutadas / numero de acciones de P y P programadas </t>
  </si>
  <si>
    <t xml:space="preserve">Dismimucion de la tasa de mortalidad materna en 185,86 en el municipio de hato corozal </t>
  </si>
  <si>
    <t>"Maternidad segura "</t>
  </si>
  <si>
    <t>EQUIPO BASICO EN SALUD -EBS :</t>
  </si>
  <si>
    <t>1,2,3,4,5,9,10</t>
  </si>
  <si>
    <t>El café, chire, puerto colombia ,villa del rosario, villa juliana, la esperanza, el caudal , 20 de julio, las cayenas,san geronimo , libertadores, aeropuerto ,el progreso</t>
  </si>
  <si>
    <r>
      <t xml:space="preserve">En el marco de la estrategia de Atención Primaria en Salud (APS), se realizará en el entorno comunitario una jornada de salud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t>
    </r>
    <r>
      <rPr>
        <b/>
        <sz val="12"/>
        <rFont val="Arial"/>
        <family val="2"/>
      </rPr>
      <t xml:space="preserve">Realizar (1) jornadas de salud </t>
    </r>
    <r>
      <rPr>
        <sz val="12"/>
        <rFont val="Arial"/>
        <family val="2"/>
      </rPr>
      <t>en</t>
    </r>
    <r>
      <rPr>
        <b/>
        <sz val="12"/>
        <rFont val="Arial"/>
        <family val="2"/>
      </rPr>
      <t xml:space="preserve"> </t>
    </r>
    <r>
      <rPr>
        <sz val="12"/>
        <rFont val="Arial"/>
        <family val="2"/>
      </rPr>
      <t xml:space="preserve">la zona rural del Municipio vereda  </t>
    </r>
    <r>
      <rPr>
        <b/>
        <sz val="12"/>
        <rFont val="Arial"/>
        <family val="2"/>
      </rPr>
      <t xml:space="preserve">El CAFE  </t>
    </r>
    <r>
      <rPr>
        <sz val="12"/>
        <rFont val="Arial"/>
        <family val="2"/>
      </rPr>
      <t xml:space="preserve">garantizando actividades de promoción y prevención desde las acciones colectivas en el marco de las RIAMP -RPMS.  Teniendo en cuenta las enfermedades transmisibles,sexual y reproductiva , Chagas ,malaria  , nutricion , salud mental ,ECNT, donde los profesionales de enfermeria y psicologia realizará educación canalizacion y direccionamiento de las personas deacuerdo a la ruta de promocion  y mantenenimiento  deacuerod al cilclo de vida y posterior seguimiento , de igual forma   se debe brindar los servicios de medicina general, crecimiento y desarrollo, odontológica, psicologia, nutrición, toma de citologías , vacunación entre otros.  
</t>
    </r>
    <r>
      <rPr>
        <b/>
        <sz val="12"/>
        <rFont val="Arial"/>
        <family val="2"/>
      </rPr>
      <t>Se concertará</t>
    </r>
    <r>
      <rPr>
        <sz val="12"/>
        <rFont val="Arial"/>
        <family val="2"/>
      </rPr>
      <t xml:space="preserve">  con la Secretaria de desarrollo social , familias en accion , presidentes de junta de acción comunal y lideres, las veredas donde se desarrollarán las jornadas de salud, cada jornada debe tener una duración mínima de (6) horas.
</t>
    </r>
    <r>
      <rPr>
        <b/>
        <sz val="12"/>
        <rFont val="Arial"/>
        <family val="2"/>
      </rPr>
      <t xml:space="preserve"> EL contratista debe garantizar la logística</t>
    </r>
    <r>
      <rPr>
        <sz val="12"/>
        <rFont val="Arial"/>
        <family val="2"/>
      </rPr>
      <t xml:space="preserve"> necesaria para que el equipo de trabajo, insumos y elementos estén dispuestos( equipo de computo , video beam, lugar , transporte , hidratacion, papeleria , transporte y demas que se encuentren en la metodologia de la actividad ) en los sitios definidos para el desarrollo de la actividad. 
</t>
    </r>
    <r>
      <rPr>
        <b/>
        <sz val="12"/>
        <rFont val="Arial"/>
        <family val="2"/>
      </rPr>
      <t>La convocatoria</t>
    </r>
    <r>
      <rPr>
        <sz val="12"/>
        <rFont val="Arial"/>
        <family val="2"/>
      </rPr>
      <t xml:space="preserve"> se deberá realizar por medio radial, redes sociales, grupos de whatsapp, de tal forma que se convoque a la población de las veredas cercanas, ya que se debe contar mínimo con  la participación de 60 familias en la  jornada. 
</t>
    </r>
    <r>
      <rPr>
        <b/>
        <sz val="12"/>
        <rFont val="Arial"/>
        <family val="2"/>
      </rPr>
      <t>Deben formular la metodología</t>
    </r>
    <r>
      <rPr>
        <sz val="12"/>
        <rFont val="Arial"/>
        <family val="2"/>
      </rPr>
      <t xml:space="preserve"> de la actividad y construir los formatos necesarios para recopilar toda la  información que evidencie la asistencia  . Así mismo deben construir una base de datos  con las variables del formato.
Elaborar informe del desarrollo de la actividad, con las fortalezas, logros, dificultades, población intervenida y deberá ser entregado con la base de datos. Se debe tener las medidas necesarias para la prevencion de la COVID 19, deacuerdo con los lineamientos vigentes emandos por el Ministerio de Salud y la Proteccion Social .</t>
    </r>
  </si>
  <si>
    <t xml:space="preserve">familais </t>
  </si>
  <si>
    <t>1.Acta de concertación y aprobación de la ficha técnica de la actividad aprobada por supervision.
2.Cronograma de actividades
3.Acta de concertacion y aprobacion del material educativo
4.Planillas de asistencia y entrega de material educativoy base de datos en medio digital-Rips .identifcación del riesgo y seguimiento .
5.Encuesta evaluativa o de satisfacción de una muestra de la comunidad intervenida con el respectivo análisis.
6.Informe descriptivo que contenga (Objetivos, alcance, resultados, metodología, población objeto, beneficiada, lugar de desarrollo) y digital con registro fotográfico (mínimo 15 fotografías), en el cual se describa la actividad, los platos realizados, el propósito, la información entregada y los logros alcanzado.                                                                        7.Folleto original</t>
  </si>
  <si>
    <r>
      <t>1.Metodologia aprobada por supervision . 2.Acta de concertacion con las intituciones .                            3.Planillas de asistencia de los encuentros con enfoque diferencial- rips e identificación del riesgo y su seguimiento .</t>
    </r>
    <r>
      <rPr>
        <sz val="12"/>
        <color theme="1"/>
        <rFont val="Arial"/>
        <family val="2"/>
      </rPr>
      <t>.</t>
    </r>
    <r>
      <rPr>
        <sz val="12"/>
        <rFont val="Arial"/>
        <family val="2"/>
      </rPr>
      <t xml:space="preserve">                                                                           4 .Registros fotograficos(15)  debidamente rotulados,</t>
    </r>
    <r>
      <rPr>
        <b/>
        <sz val="12"/>
        <rFont val="Arial"/>
        <family val="2"/>
      </rPr>
      <t xml:space="preserve"> </t>
    </r>
    <r>
      <rPr>
        <sz val="12"/>
        <rFont val="Arial"/>
        <family val="2"/>
      </rPr>
      <t xml:space="preserve">por sesion.                                                                         5 .Informe descriptivo que contenga (Objetivos, alcance, resultados, metodología, población objeto, beneficiada, lugar de desarrollo) </t>
    </r>
    <r>
      <rPr>
        <sz val="12"/>
        <color theme="1"/>
        <rFont val="Arial"/>
        <family val="2"/>
      </rPr>
      <t xml:space="preserve"> en medio físico y digital , en el cual se describa la actividad, el producto final del proceso de información</t>
    </r>
    <r>
      <rPr>
        <sz val="12"/>
        <rFont val="Arial"/>
        <family val="2"/>
      </rPr>
      <t xml:space="preserve">,  el propósito, la información entregada y los logros alcanzado.                                                                      6.Base de datos digitalizada                                                7.Planilla de entrega de los insentivos </t>
    </r>
  </si>
  <si>
    <r>
      <t>1.Metodologia aprobada por supervision .                                           
2.Acta de concertacion con las EAPB e IPS de incidencia del Municipio.                                          
 3.Planilla de asistencia de la actividad-rips. identificacion del riesgo y seguimiento .                       
 4.Informe descriptivo que contenga (Objetivos, alcance, resultados, metodología, población objeto, beneficiada, lugar de desarrollo) 
5. Registro fotografico (15) debidamente rotulados                           
 6.Base de datos de la actividad .            
 7. soportes de invitacion y socializacion de las jornadas con la comunidad .(oficios , cuñas radiales , actas de concertacion )8.Formato de canalización, con enfoque diferencial, ciclo de vida , servicio donde fue remitida la persona y seguimiento</t>
    </r>
    <r>
      <rPr>
        <sz val="14"/>
        <rFont val="Arial"/>
        <family val="2"/>
      </rPr>
      <t>.</t>
    </r>
  </si>
  <si>
    <r>
      <t xml:space="preserve">1.Metodologia aprobada por supervision .                  
2.Formato original de cada de intervencion por familia y soportes de la gestion del riesgo y seguimiento y RIPS de la actividad    </t>
    </r>
    <r>
      <rPr>
        <b/>
        <sz val="12"/>
        <color theme="9" tint="-0.249977111117893"/>
        <rFont val="Arial"/>
        <family val="2"/>
      </rPr>
      <t xml:space="preserve">                      </t>
    </r>
    <r>
      <rPr>
        <sz val="12"/>
        <rFont val="Arial"/>
        <family val="2"/>
      </rPr>
      <t xml:space="preserve">                                      
3.Informe descriptivo que contenga (Objetivos, alcance, resultados, metodología, población objeto, beneficiada, lugar de desarrollo)  en medio físico y digital con registro fotográfico (mínimo 15 fotografías), en el cual se describa la actividad, los platos realizados, el propósito, la información entregada y los logros alcanzado.                              
4.</t>
    </r>
    <r>
      <rPr>
        <sz val="12"/>
        <color theme="1"/>
        <rFont val="Arial"/>
        <family val="2"/>
      </rPr>
      <t>Soporte de canalización y seguimiento  de los casos encontrados y  gestionados</t>
    </r>
    <r>
      <rPr>
        <sz val="12"/>
        <rFont val="Arial"/>
        <family val="2"/>
      </rPr>
      <t>. 
5.Base de datos de las personas intervenidas con identificación del riesgo y seguimiento .</t>
    </r>
  </si>
  <si>
    <t>1.Metodologia aprobada por supervision .                  
2.Planilla de asistencia con enfoque diferencial- RIPS e identificacion del riesgo y seguimiento .                                                              
3.Informe descriptivo que contenga (Objetivos, alcance, resultados, metodología, población objeto, beneficiada, lugar de desarrollo) ,digital con registro fotográfico (mínimo 15 fotografías), en el cual se describa la actividad, los platos realizados, el propósito, la información entregada y los logros alcanzado.                              
4.Original de material educativo entregado.
5.Base de datos de las personas intervenidas6.Formato de canalizacion ,con enfoque diferencial,ciclo de vida , servicio al cual fue direccionado y seguimiento .</t>
  </si>
  <si>
    <t xml:space="preserve">Numero de estrategias de desparasitación realizadas /numero de estrategias de desparasitacion programadas </t>
  </si>
  <si>
    <t>Matener las coberturas de vacuanción sobre 95%</t>
  </si>
  <si>
    <t>"Hato corozal segura "</t>
  </si>
  <si>
    <t>" Me vacuno , te vacunas "</t>
  </si>
  <si>
    <t>Educación en salud .</t>
  </si>
  <si>
    <t>1.Metodologia aprobada por suprevision .                                       2 .Planilla de  revision de criaderos  RIPS segun la resolución 3374 de 2000.  y entrega de kits .                                              3.nforme descriptivo que contenga (Objetivos, alcance, resultados, metodología, población objeto, beneficiada, lugar de desarrollo)   en medio físico y digital con registro fotográfico (mínimo 15 fotografías), en el cual se describa la actividad, los platos realizados, el propósito, la información entregada y los logros alcanzado                                                                              4.Base de datos en medio magnetico .                                                                                                                                                   5.Acta de concertacion de los barrios con la oficina de salud publica .</t>
  </si>
  <si>
    <t>1.Metodologia aprobada por supervision  -describir cada sesion   2.diseño del medio informativo aprobado por supervision. 3.planillas de asistencia con enfoque diferencial .4.Registro fotografico debidamente diligenciados .5 .soporte de invitacion a la actividad .6.informe descriptivo que contenga (Objetivos, alcance, resultados, metodología, población objeto, beneficiada, lugar de desarrollo) conclusiones.7.Base de datos  digitalizada 8.Planilas de BAC con enfoquediferencial.</t>
  </si>
  <si>
    <t xml:space="preserve">villa del rosario, villa juliana, la esperanza, el caudal , 20 de julio, las cayenas,san geronimo , libertadores, aeropuerto ,el progreso,chire </t>
  </si>
  <si>
    <t xml:space="preserve">1,2,3,4,5,6,7,8,9,10 y demas instituciones educativas </t>
  </si>
  <si>
    <t>1. Acta de concertación con la oficina salud pública .
2.Metodología aprobada por supervisión y/o apoyo a la supervisión.
3. Cronograma de actividades.4.Acta de concertacion con la s autoridades Municipales .5.Acta de concertacion con Instituciones educativas, CDI , familias en accion , indigenas y demas poblacion necesaria para el cumplimiento del objetivo de la actividad .6.Planillas de asistencia con enfoque diferencial , de las tematicas de lavados de manos .identificacion del riesgo y seguimiento  y demas deacuerdo con el plan de trabajo .7.Ayudas didacticas utilizadas en las actividades .
8.  informe descriptivo que contenga (Objetivos, alcance, resultados, metodología, población objeto, beneficiada, lugar de desarrollo)  (mínimo 15 fotografías), en el cual se describa la actividad, los platos realizados, el propósito, la información entregada y los logros alcanzado.
9. Digitalizar base de datos en la matriz con enfoque diferencial según el formato aprobado  por el municipio.  11. Consentimientos o desintimientos 10. acta desoccializacion de la actividad.12.Plan de trabajo de la desparasitacion .13.Video de la actividad .14.Planillas de los beneficiarios de la desparasitacion deacuerdo al programa.</t>
  </si>
  <si>
    <t xml:space="preserve">Número de estrategias de PyP  realizadas/Número de estrategias de PyP programadas </t>
  </si>
  <si>
    <t xml:space="preserve">80 personas del municipio de Hato corozal con conocimientos en salud laboral </t>
  </si>
  <si>
    <t xml:space="preserve">Cuidado laboral </t>
  </si>
  <si>
    <t xml:space="preserve">Urbano </t>
  </si>
  <si>
    <t>Villa del rosario, villa juliana, la esperanza, el caudal , 20 de julio, las cayenas,san geronimo , libertadores, aeropuerto ,el progreso</t>
  </si>
  <si>
    <t xml:space="preserve">Número de estrategias de captación   realizadas/Número de estrategias de captación  programadas </t>
  </si>
  <si>
    <t>"Conocimiento para todos "</t>
  </si>
  <si>
    <r>
      <t>Realizar Proceso de educacion en salud sobre el "Primer respondiente" en el Municipio de Hato Corozal , zona urbana , mediante  un (1) ciclo educativo , por medio de  (6) sesiones educativas con una duracion minima de 2 horas , se debe contar con una participacion de (40) personas , la primera parte del ciclo consta de 5 sesiones teoricas y 4 sesiones practicas  la actividad se debe coordinar con familias en accion, programa mujer ,taxistas ,hogares fami, CDI y otros grupos  ,se debe entregar material educativo sobre e manejo de las emergencias y desastres   debe incluir  diseño e impresion de material didactico.(100  Folletos educativos full color , 4 caras ,papel polpacrote -1</t>
    </r>
    <r>
      <rPr>
        <b/>
        <i/>
        <sz val="12"/>
        <color rgb="FFFF0000"/>
        <rFont val="Arial"/>
        <family val="2"/>
      </rPr>
      <t>.</t>
    </r>
    <r>
      <rPr>
        <sz val="12"/>
        <rFont val="Arial"/>
        <family val="2"/>
      </rPr>
      <t xml:space="preserve"> ,La actividad debe ser ejecutado por un medico o profesional capacitado por primeros auxilios ,se debe grantizar toda la logistica necesaria para el cumplimiento de la actividad, incluida ,lugar ,</t>
    </r>
    <r>
      <rPr>
        <sz val="12"/>
        <color theme="1"/>
        <rFont val="Arial"/>
        <family val="2"/>
      </rPr>
      <t xml:space="preserve"> transporte , material para las practicas ,hidratacion ,sonido , computador , video bean  . La actividad debe contar con todas las m</t>
    </r>
    <r>
      <rPr>
        <sz val="12"/>
        <rFont val="Arial"/>
        <family val="2"/>
      </rPr>
      <t xml:space="preserve">edidas de bioseguridad para la prevenicon del covid 19 deacuerdo a los linemientos vigentes del Ministerio de Salud y Proteccion Social  y debe contrar con toda la logistica necesaria para el cumplimeinto de la actividad  deacuerdo a lo solicitado en la metodologia ,  ( lugar , quipos de computo, video bean, hidratacion , divulgacion y transporte ).                                                                                                                                          </t>
    </r>
    <r>
      <rPr>
        <b/>
        <sz val="12"/>
        <rFont val="Arial"/>
        <family val="2"/>
      </rPr>
      <t xml:space="preserve">TEMAS : </t>
    </r>
    <r>
      <rPr>
        <sz val="12"/>
        <rFont val="Arial"/>
        <family val="2"/>
      </rPr>
      <t xml:space="preserve">                                                                                                                                                                                                                                         1. Incendios, 
2. Reanimación cardiopulmonar y atoramiento, 
3. Quemaduras y electrocución, 
4. Golpes, heridas y fracturas,                  
5. Desmayos convulsiones y parto,
6. Terremotos-inundaciones .
</t>
    </r>
  </si>
  <si>
    <t>En el marco de la estrategia de Atención Primaria en Salud (APS), se realizará en el entorno comunitario una jornada de salud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la jornada de salud se debe realizar en el    RESGUARDO INDIGENA CHAPARRAL -PUEBLO UWA : Durante la  jornada de salud  realizar ENCUENTROS DE FORTALECIMIENTO DE LAS CAPACIDADES COMUNITARIAS, ENCUENTRO DE SABERES Y GESTION DEL CONOCIMIENTO PARA LA PREVENCION Y PROMOCION EN SALUD  por medio de la  olla comunitaria  en el resguardo  Indigena  Chaparral dirigido a  a la comunidad  en general, con una duracion de  (8) horas  ,minimo de participantes (60) familias ,   en el marco de la olla comunitaria se trabajaran tematicas de salud de manera ludicas en Salud sexual y reproductiva, cuidado del medio ambiente y sus formas de reciclar para evitar la contaminación ambiental, Salud mental  como la prevención del sucidio , violencia intrafamiliar  ademas se coordinará con la adminsitracion municipal para realizar actividades  recreativas con la poblacion participante y promoción de la lectura por medio de la biblioteca ambulante  , la olla comunitaria debe contar con toda a logistica necesaria para el cumplimiento de las actividades . Desde la parte occidental se debe coordinar  garantizando actividades de promoción y prevención desde las acciones colectivas y   brindando acciones de las RPMS y RIAMP  mediante los servicios de medicina general, crecimiento y desarrollo, odontológica, psicologia, nutrición, toma de citologías , vacunación entre otros.  
Se concertará con la supervisión,secretaria de desarrollo social ,EAPBs, IPS ,familias en accion , lider indigena ,(fecha, hora y demas detalles de la actividad ), 
 El contratista debe garantizar la logística necesaria para que el equipo de trabajo, insumos, transporte, equipos de computo , papeleria  y demas  elementos que estén dispuestos en la metodologia de la actividad 
Deben formular la metodología de la actividad y construir los formatos necesarios para recopilar  la información que evidencie la asistencia de las personas. Así mismo deben construir una base de datos  con las variables del formato.
Dentro de las ollas comunitarias debe haber particiapción de un traductor y sabedor indigena con la finalidad de que articule las acciones de promoción y prevencion en salud desde la medicina tradicional . A la poblacion identificada se les debe realizar direccionamiento deacuerdo a lo evidenciado y realizar seguimiento .</t>
  </si>
  <si>
    <t>1. Acta de concertación con la oficina de Desarrollo Social y salud pública.
2.Metodología aprobada por supervisión y/o apoyo a la supervisión.
3. Cronograma de actividades.
4. Planillas "Registro de asistencia con enfoque diferencial-Rips,identifcación del riesgo y seguimiento .
5.  Informe descriptivo  que contenga objetivos, meta, descripción de actividades, alcances, resultados y conclusiones
6. Acta de aprobación  del material  educativo .
7. Registros fotográfico máximo 4 fotos por hoja a color
8. Digitalizar base de datos en la matriz con enfoque diferencial .9.evidencia de las ayudas didacticas .</t>
  </si>
  <si>
    <t>1.Metodologia aprobada por supervision . 2.convocatoria del personal trabajador no informal .3.Planiillas de asistencia- rips, identificación del riesgo y seguimiento . .4.Informe descriptivo  que contenga objetivos, meta, descripción de actividades, alcances, resultados y conclusiones.6 . Regsitros fotograficos debidamente digitlizados 7.Base de datos digitalizada .8. instrumento de Pre-tes y post-tes .</t>
  </si>
  <si>
    <t>"Cosechando y saboreando saberes "</t>
  </si>
  <si>
    <t xml:space="preserve">Número de estrategias ejecutadas / Número de estrategias programadas </t>
  </si>
  <si>
    <t xml:space="preserve">Estrategias del SISPI desarrolaldas </t>
  </si>
  <si>
    <t>1. Metodologia aprobada por supervision 2.Acta de concertacion de actividades con lideres indigenas , 3. Informe descriptivo  que contenga objetivos, meta, descripción de actividades, alcances, resultados y conclusiones 4.Registros fotografico minimo 15 debidamente rotulados ,5 Base de datos de los asistentes .6 Planilla de asistencia con enfoque diferencial, identificacion del riesgo y seguimiento .</t>
  </si>
  <si>
    <t xml:space="preserve">Resguardo Indigena Caño Mochuel </t>
  </si>
  <si>
    <t xml:space="preserve">Comunidades </t>
  </si>
  <si>
    <t>10.1</t>
  </si>
  <si>
    <t>10.2</t>
  </si>
  <si>
    <t>10.3</t>
  </si>
  <si>
    <t>10.4</t>
  </si>
  <si>
    <t>Morichito</t>
  </si>
  <si>
    <t xml:space="preserve">Getsemani </t>
  </si>
  <si>
    <t xml:space="preserve">Mochuelo </t>
  </si>
  <si>
    <t xml:space="preserve">Mardue </t>
  </si>
  <si>
    <t xml:space="preserve">2.500 según base de datos ,población de indigenas </t>
  </si>
  <si>
    <t>Jornadas de salud</t>
  </si>
  <si>
    <t>Resguaro Indigena Caño Mochuelo</t>
  </si>
  <si>
    <t>En el marco de la estrategia de Atención Primaria en Salud (APS), se realizará en el entorno comunitario  jornadas en el resguardo Indigena Caño Mochuelo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RESGUARDO INDIGENA CAÑO MOCHUELO : COMUNIDAD MORICHITO : PUEBLO SALIBA   EN EL MARCO DE LAS JORNADAS DE SALUD REALIZAR  ENCUENTROS DE FORTALECIMIENTO DE LAS CAPACIDADES COMUNITARIAS, DIALOGOS  DE SABERES Y GESTION DEL CONOCIMIENTO PARA LA PREVENCION Y PROMOCION EN SALUD POR MEDIO DE :Ocho   (8 )  jornadas de salud con enfasis en ollas comunitarias  en la comunidades  de  Morichito, Getsemani , Mochuelo y Mardue , se deben ejecutar 2 ollas comunitarias por comunidad    con intervalo de Uno a  dos meses cada una , dirigido a  a la comunidad  en general, con una duracion de  (8) horas cada una y participacion minima de 60 familias por jornada(480 familias en total ) .En el marco de la olla comunitaria se trabajaran tematicas de salud de manera ludicas  y se realizan actividades recreativas con la poblacion participante , cada olla comunitaria debe contar con toda a logistica necesaria para el cumplimiento de las actividades .  Se debe coordinar  garantizando actividades de promoción y prevención desde las acciones colectivas y   brindando acciones de las RPMS y RIAMP  mediante los servicios de medicina general, crecimiento y desarrollo, odontológica, psicologia, nutrición, toma de citologías , vacunación entre otros.  
 El contratista debe garantizar la logística necesaria para que el equipo de trabajo, insumos, transporte, equipos de computo , papeleria  y demas  elementos que estén dispuestos en la metodologia de la actividad 
Deben formular la metodología de la actividad y construir los formatos necesarios para recopilar  la información que evidencie la asistencia de las personas. Así mismo deben construir una base de datos  con las variables del formato.
Dentro de las ollas comunitarias debe haber particiapción de un traductor y sabedor indigena con la finalidad de que articule las acciones de promoción y prevencion en salud desde La medicina tradicional .                                                                 TEMAS A TRATAR DENTRO DE LA JORNADAS DE SALUD :</t>
  </si>
  <si>
    <r>
      <t xml:space="preserve">1. Metodologia aprobada por supervision 2.Acta de concertacion de actividades con lideres indigenas , 3. Informe descriptivo  que contenga objetivos, meta, descripción de actividades, alcances,resultados y conclusiones deaceurdo alas  RPMS, RIAMS   4.Registros fotografico minimo 15 debidamente rotulados ,5. Base de datos de los asistentes con identificación del riesgo y el respectivo seguimiento  .6 .Planilla de asistencia con enfoque diferencial y rips , identificacion del riesgo y seguimiento  .7.CD con material educativo . </t>
    </r>
    <r>
      <rPr>
        <sz val="18"/>
        <color rgb="FFFF0000"/>
        <rFont val="Arial"/>
        <family val="2"/>
      </rPr>
      <t xml:space="preserve"> </t>
    </r>
  </si>
  <si>
    <t>TOTAL DE PIC 2023</t>
  </si>
  <si>
    <t xml:space="preserve">ALTA DISPERSION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</si>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</sst>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0;[Red]\-&quot;$&quot;\ #,##0"/>
    <numFmt numFmtId="165" formatCode="_-&quot;$&quot;\ * #,##0.00_-;\-&quot;$&quot;\ * #,##0.00_-;_-&quot;$&quot;\ * &quot;-&quot;??_-;_-@_-"/>
    <numFmt numFmtId="166" formatCode="_-&quot;$&quot;\ * #,##0_-;\-&quot;$&quot;\ * #,##0_-;_-&quot;$&quot;\ * &quot;-&quot;??_-;_-@_-"/>
  </numFmts>
  <fonts count="19"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1"/>
      <color rgb="FFFF0000"/>
      <name val="Arial"/>
      <family val="2"/>
    </font>
    <font>
      <sz val="12"/>
      <color theme="1"/>
      <name val="Arial"/>
      <family val="2"/>
    </font>
    <font>
      <b/>
      <sz val="12"/>
      <color theme="1"/>
      <name val="Arial"/>
      <family val="2"/>
    </font>
    <font>
      <sz val="12"/>
      <name val="Arial"/>
      <family val="2"/>
    </font>
    <font>
      <b/>
      <sz val="12"/>
      <name val="Arial"/>
      <family val="2"/>
    </font>
    <font>
      <sz val="12"/>
      <color rgb="FFFF0000"/>
      <name val="Arial"/>
      <family val="2"/>
    </font>
    <font>
      <b/>
      <sz val="12"/>
      <color rgb="FFFF0000"/>
      <name val="Arial"/>
      <family val="2"/>
    </font>
    <font>
      <sz val="12"/>
      <color theme="1"/>
      <name val="Calibri"/>
      <family val="2"/>
      <scheme val="minor"/>
    </font>
    <font>
      <b/>
      <i/>
      <sz val="12"/>
      <color rgb="FFFF0000"/>
      <name val="Arial"/>
      <family val="2"/>
    </font>
    <font>
      <b/>
      <sz val="12"/>
      <color theme="9" tint="-0.249977111117893"/>
      <name val="Arial"/>
      <family val="2"/>
    </font>
    <font>
      <i/>
      <sz val="12"/>
      <color theme="1"/>
      <name val="Arial"/>
      <family val="2"/>
    </font>
    <font>
      <sz val="18"/>
      <color rgb="FFFF0000"/>
      <name val="Arial"/>
      <family val="2"/>
    </font>
    <font>
      <u/>
      <sz val="12"/>
      <name val="Arial"/>
      <family val="2"/>
    </font>
    <font>
      <sz val="11"/>
      <name val="Arial"/>
      <family val="2"/>
    </font>
    <font>
      <sz val="14"/>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s>
  <cellStyleXfs count="3">
    <xf numFmtId="0" fontId="0" fillId="0" borderId="0"/>
    <xf numFmtId="0" fontId="2" fillId="0" borderId="0"/>
    <xf numFmtId="165" fontId="3" fillId="0" borderId="0" applyFont="0" applyFill="0" applyBorder="0" applyAlignment="0" applyProtection="0"/>
  </cellStyleXfs>
  <cellXfs count="345">
    <xf numFmtId="0" fontId="0" fillId="0" borderId="0" xfId="0"/>
    <xf numFmtId="0" fontId="1" fillId="0" borderId="0" xfId="0" applyFont="1"/>
    <xf numFmtId="0" fontId="8" fillId="0" borderId="12" xfId="1" applyFont="1" applyBorder="1" applyAlignment="1">
      <alignment vertical="center" wrapText="1"/>
    </xf>
    <xf numFmtId="0" fontId="8" fillId="0" borderId="14" xfId="1" applyFont="1" applyBorder="1" applyAlignment="1">
      <alignment vertical="center" wrapText="1"/>
    </xf>
    <xf numFmtId="0" fontId="8" fillId="0" borderId="2" xfId="1" applyFont="1" applyBorder="1" applyAlignment="1">
      <alignment vertical="center" wrapText="1"/>
    </xf>
    <xf numFmtId="0" fontId="8" fillId="0" borderId="6" xfId="1" applyFont="1" applyBorder="1" applyAlignment="1">
      <alignment vertical="center" wrapText="1"/>
    </xf>
    <xf numFmtId="0" fontId="7" fillId="0" borderId="8" xfId="1" applyFont="1" applyBorder="1" applyAlignment="1">
      <alignment horizontal="center" vertical="center" wrapText="1"/>
    </xf>
    <xf numFmtId="0" fontId="5" fillId="0" borderId="8" xfId="0" applyFont="1"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7" fillId="0" borderId="5" xfId="0" applyFont="1" applyBorder="1" applyAlignment="1">
      <alignment horizontal="justify" vertical="top"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4" borderId="5" xfId="0" applyFont="1" applyFill="1" applyBorder="1" applyAlignment="1">
      <alignment horizontal="center"/>
    </xf>
    <xf numFmtId="165" fontId="6" fillId="4" borderId="1" xfId="0" applyNumberFormat="1" applyFont="1" applyFill="1" applyBorder="1"/>
    <xf numFmtId="0" fontId="7" fillId="0" borderId="1" xfId="0" applyFont="1" applyBorder="1" applyAlignment="1">
      <alignment horizontal="justify" vertical="top"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center"/>
    </xf>
    <xf numFmtId="165" fontId="7" fillId="0" borderId="1" xfId="2" applyFont="1" applyFill="1" applyBorder="1" applyAlignment="1">
      <alignment horizontal="center" vertical="center" wrapText="1"/>
    </xf>
    <xf numFmtId="165" fontId="7" fillId="3" borderId="1" xfId="2"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165" fontId="7" fillId="0" borderId="11" xfId="2" applyFont="1" applyFill="1" applyBorder="1" applyAlignment="1">
      <alignment horizontal="center" vertical="center" wrapText="1"/>
    </xf>
    <xf numFmtId="0" fontId="7" fillId="0" borderId="13"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3" borderId="5" xfId="0" applyFont="1" applyFill="1" applyBorder="1" applyAlignment="1">
      <alignment horizontal="justify" vertical="top"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vertic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0" fontId="7" fillId="0" borderId="8" xfId="1" applyFont="1" applyBorder="1" applyAlignment="1">
      <alignment horizontal="left" vertical="center" wrapText="1"/>
    </xf>
    <xf numFmtId="0" fontId="5" fillId="0" borderId="4" xfId="0" applyFont="1" applyBorder="1" applyAlignment="1">
      <alignment horizontal="left"/>
    </xf>
    <xf numFmtId="0" fontId="5" fillId="0" borderId="5" xfId="0" applyFont="1" applyBorder="1" applyAlignment="1">
      <alignment horizontal="left"/>
    </xf>
    <xf numFmtId="165" fontId="5" fillId="0" borderId="1" xfId="2" applyFont="1" applyBorder="1"/>
    <xf numFmtId="166" fontId="6" fillId="0" borderId="1" xfId="0" applyNumberFormat="1" applyFont="1" applyBorder="1"/>
    <xf numFmtId="165" fontId="5" fillId="0" borderId="1" xfId="2" applyFont="1" applyFill="1" applyBorder="1" applyAlignment="1">
      <alignment horizontal="center" vertical="center" wrapText="1"/>
    </xf>
    <xf numFmtId="165" fontId="6" fillId="4" borderId="1" xfId="2" applyFont="1" applyFill="1" applyBorder="1"/>
    <xf numFmtId="164" fontId="5" fillId="0" borderId="1" xfId="2" applyNumberFormat="1" applyFont="1" applyFill="1" applyBorder="1" applyAlignment="1">
      <alignment horizontal="center" vertical="center" wrapText="1"/>
    </xf>
    <xf numFmtId="0" fontId="8" fillId="7" borderId="8"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5" fillId="0" borderId="1" xfId="0" applyFont="1" applyBorder="1" applyAlignment="1">
      <alignment horizontal="left" vertical="center"/>
    </xf>
    <xf numFmtId="0" fontId="8" fillId="0" borderId="8" xfId="1" applyFont="1" applyBorder="1" applyAlignment="1">
      <alignment horizontal="center" vertical="center" wrapText="1"/>
    </xf>
    <xf numFmtId="3" fontId="7" fillId="0" borderId="11" xfId="0" applyNumberFormat="1" applyFont="1" applyBorder="1" applyAlignment="1">
      <alignment horizontal="center" vertical="center" wrapText="1"/>
    </xf>
    <xf numFmtId="0" fontId="6" fillId="4" borderId="8" xfId="0" applyFont="1" applyFill="1" applyBorder="1" applyAlignment="1">
      <alignment horizontal="center"/>
    </xf>
    <xf numFmtId="0" fontId="6" fillId="4" borderId="6" xfId="0" applyFont="1" applyFill="1" applyBorder="1" applyAlignment="1">
      <alignment horizontal="center"/>
    </xf>
    <xf numFmtId="165" fontId="6" fillId="4" borderId="8" xfId="0" applyNumberFormat="1" applyFont="1" applyFill="1" applyBorder="1"/>
    <xf numFmtId="0" fontId="7" fillId="7" borderId="8" xfId="1"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vertical="center" wrapText="1"/>
    </xf>
    <xf numFmtId="0" fontId="8" fillId="7" borderId="8" xfId="1" applyFont="1" applyFill="1" applyBorder="1" applyAlignment="1">
      <alignment horizontal="left" vertical="center" wrapText="1"/>
    </xf>
    <xf numFmtId="165" fontId="5" fillId="3" borderId="1" xfId="2" applyFont="1" applyFill="1" applyBorder="1" applyAlignment="1">
      <alignment vertical="center"/>
    </xf>
    <xf numFmtId="16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49" fontId="5" fillId="0" borderId="8" xfId="0" applyNumberFormat="1" applyFont="1" applyBorder="1" applyAlignment="1">
      <alignment horizontal="center" vertical="center" wrapText="1"/>
    </xf>
    <xf numFmtId="164" fontId="6" fillId="4" borderId="1" xfId="2" applyNumberFormat="1" applyFont="1" applyFill="1" applyBorder="1"/>
    <xf numFmtId="3" fontId="5" fillId="0" borderId="11" xfId="0" applyNumberFormat="1" applyFont="1" applyBorder="1" applyAlignment="1">
      <alignment horizontal="center" vertical="center" wrapText="1"/>
    </xf>
    <xf numFmtId="0" fontId="6" fillId="0" borderId="2" xfId="0" applyFont="1" applyBorder="1" applyAlignment="1">
      <alignment horizontal="center" vertical="center"/>
    </xf>
    <xf numFmtId="0" fontId="8" fillId="3" borderId="1" xfId="1" applyFont="1" applyFill="1" applyBorder="1" applyAlignment="1">
      <alignment horizontal="center" vertical="center" wrapText="1"/>
    </xf>
    <xf numFmtId="0" fontId="7" fillId="0" borderId="8" xfId="0" applyFont="1" applyBorder="1" applyAlignment="1">
      <alignment horizontal="center" vertical="center" wrapText="1"/>
    </xf>
    <xf numFmtId="0" fontId="6" fillId="3" borderId="1" xfId="0" applyFont="1" applyFill="1" applyBorder="1" applyAlignment="1">
      <alignment horizontal="center" vertical="center" wrapText="1"/>
    </xf>
    <xf numFmtId="0" fontId="7" fillId="3" borderId="11" xfId="0" applyFont="1" applyFill="1" applyBorder="1" applyAlignment="1">
      <alignment horizontal="left" vertical="top" wrapText="1"/>
    </xf>
    <xf numFmtId="0" fontId="7" fillId="3" borderId="11" xfId="0" applyFont="1" applyFill="1" applyBorder="1" applyAlignment="1">
      <alignment horizontal="justify" vertical="center" wrapText="1"/>
    </xf>
    <xf numFmtId="0" fontId="6" fillId="3" borderId="4" xfId="0" applyFont="1" applyFill="1" applyBorder="1" applyAlignment="1">
      <alignment vertical="center" wrapText="1"/>
    </xf>
    <xf numFmtId="0" fontId="7" fillId="3" borderId="1" xfId="0" applyFont="1" applyFill="1" applyBorder="1" applyAlignment="1">
      <alignment horizontal="justify" vertical="top" wrapText="1"/>
    </xf>
    <xf numFmtId="0" fontId="5" fillId="3" borderId="1" xfId="0" applyFont="1" applyFill="1" applyBorder="1" applyAlignment="1">
      <alignment horizontal="justify" vertical="top" wrapText="1"/>
    </xf>
    <xf numFmtId="0" fontId="6" fillId="3" borderId="4"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165" fontId="5" fillId="0" borderId="8" xfId="2" applyFont="1" applyBorder="1"/>
    <xf numFmtId="0" fontId="5" fillId="6" borderId="4" xfId="0" applyFont="1" applyFill="1" applyBorder="1" applyAlignment="1"/>
    <xf numFmtId="0" fontId="6" fillId="6" borderId="7" xfId="0" applyFont="1" applyFill="1" applyBorder="1" applyAlignment="1">
      <alignment horizontal="center" vertical="center" wrapText="1"/>
    </xf>
    <xf numFmtId="0" fontId="5" fillId="6" borderId="7" xfId="0" applyFont="1" applyFill="1" applyBorder="1" applyAlignment="1">
      <alignment horizontal="left" vertical="top" wrapText="1"/>
    </xf>
    <xf numFmtId="0" fontId="5" fillId="6" borderId="7" xfId="0" applyFont="1" applyFill="1" applyBorder="1" applyAlignment="1">
      <alignment horizontal="justify" vertical="center" wrapText="1"/>
    </xf>
    <xf numFmtId="0" fontId="5" fillId="6" borderId="7" xfId="0" applyFont="1" applyFill="1" applyBorder="1" applyAlignment="1">
      <alignment horizontal="center" vertical="center" wrapText="1"/>
    </xf>
    <xf numFmtId="49" fontId="5" fillId="6" borderId="7" xfId="0" applyNumberFormat="1" applyFont="1" applyFill="1" applyBorder="1" applyAlignment="1">
      <alignment horizontal="center" vertical="center" wrapText="1"/>
    </xf>
    <xf numFmtId="165" fontId="5" fillId="6" borderId="5" xfId="2" applyFont="1" applyFill="1" applyBorder="1" applyAlignment="1">
      <alignment horizontal="center" vertical="center" wrapText="1"/>
    </xf>
    <xf numFmtId="165" fontId="5" fillId="6" borderId="1" xfId="2" applyFont="1" applyFill="1" applyBorder="1" applyAlignment="1">
      <alignment horizontal="center" vertical="center" wrapText="1"/>
    </xf>
    <xf numFmtId="0" fontId="5" fillId="3" borderId="2" xfId="0" applyFont="1" applyFill="1" applyBorder="1" applyAlignment="1"/>
    <xf numFmtId="0" fontId="6" fillId="3" borderId="3" xfId="0" applyFont="1" applyFill="1" applyBorder="1" applyAlignment="1">
      <alignment horizontal="center" vertical="center" wrapText="1"/>
    </xf>
    <xf numFmtId="0" fontId="5" fillId="3" borderId="3" xfId="0" applyFont="1" applyFill="1" applyBorder="1" applyAlignment="1">
      <alignment horizontal="left" vertical="top" wrapText="1"/>
    </xf>
    <xf numFmtId="0" fontId="5" fillId="3" borderId="3" xfId="0" applyFont="1" applyFill="1" applyBorder="1" applyAlignment="1">
      <alignment horizontal="justify" vertical="center" wrapText="1"/>
    </xf>
    <xf numFmtId="0" fontId="5" fillId="3" borderId="3" xfId="0"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165" fontId="5" fillId="3" borderId="6" xfId="2" applyFont="1" applyFill="1" applyBorder="1" applyAlignment="1">
      <alignment horizontal="center" vertical="center" wrapText="1"/>
    </xf>
    <xf numFmtId="165" fontId="5" fillId="3" borderId="8" xfId="2"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3" borderId="1" xfId="0" applyFont="1" applyFill="1" applyBorder="1" applyAlignment="1">
      <alignment horizontal="left" vertical="top" wrapText="1"/>
    </xf>
    <xf numFmtId="0" fontId="5" fillId="3" borderId="6" xfId="0" applyFont="1" applyFill="1" applyBorder="1" applyAlignment="1">
      <alignment horizontal="left" vertical="center" wrapText="1"/>
    </xf>
    <xf numFmtId="0" fontId="6" fillId="3" borderId="2" xfId="0" applyFont="1" applyFill="1" applyBorder="1" applyAlignment="1"/>
    <xf numFmtId="165" fontId="6" fillId="3" borderId="8" xfId="2"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1" applyFont="1" applyBorder="1" applyAlignment="1">
      <alignment horizontal="left" vertical="center" wrapText="1"/>
    </xf>
    <xf numFmtId="0" fontId="6" fillId="0" borderId="1" xfId="0" applyFont="1" applyBorder="1" applyAlignment="1">
      <alignment horizontal="center" vertical="center" wrapText="1"/>
    </xf>
    <xf numFmtId="165" fontId="5" fillId="0" borderId="11" xfId="2"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6" fillId="4" borderId="7" xfId="0" applyFont="1" applyFill="1" applyBorder="1" applyAlignment="1">
      <alignment horizont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8" fillId="2" borderId="7" xfId="1" applyFont="1" applyFill="1" applyBorder="1" applyAlignment="1">
      <alignment horizontal="left" vertical="center" wrapText="1"/>
    </xf>
    <xf numFmtId="0" fontId="6" fillId="0" borderId="5" xfId="0" applyFont="1" applyBorder="1" applyAlignment="1">
      <alignment horizontal="center" vertical="center" wrapText="1"/>
    </xf>
    <xf numFmtId="0" fontId="7" fillId="0" borderId="5" xfId="0" applyFont="1" applyBorder="1" applyAlignment="1">
      <alignment horizontal="left" vertical="top" wrapText="1"/>
    </xf>
    <xf numFmtId="0" fontId="7" fillId="0" borderId="3" xfId="1" applyFont="1" applyBorder="1" applyAlignment="1">
      <alignment horizontal="center" vertical="center" wrapText="1"/>
    </xf>
    <xf numFmtId="0" fontId="7" fillId="0" borderId="6" xfId="1" applyFont="1" applyBorder="1" applyAlignment="1">
      <alignment horizontal="center"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7" fillId="0" borderId="10"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8" fillId="0" borderId="5" xfId="1" applyFont="1" applyBorder="1" applyAlignment="1">
      <alignment horizontal="left" vertical="center" wrapText="1"/>
    </xf>
    <xf numFmtId="0" fontId="5" fillId="0" borderId="7" xfId="0" applyFont="1" applyBorder="1" applyAlignment="1">
      <alignment horizontal="left"/>
    </xf>
    <xf numFmtId="0" fontId="8" fillId="0" borderId="5" xfId="1" applyFont="1" applyBorder="1" applyAlignment="1">
      <alignment horizontal="center" vertical="center" wrapText="1"/>
    </xf>
    <xf numFmtId="0" fontId="6" fillId="4" borderId="4" xfId="0" applyFont="1" applyFill="1" applyBorder="1" applyAlignment="1">
      <alignment horizontal="center"/>
    </xf>
    <xf numFmtId="0" fontId="6" fillId="4" borderId="7" xfId="0" applyFont="1" applyFill="1" applyBorder="1" applyAlignment="1">
      <alignment horizontal="center"/>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1" xfId="1" applyFont="1" applyBorder="1" applyAlignment="1">
      <alignment horizontal="left" vertical="center" wrapText="1"/>
    </xf>
    <xf numFmtId="0" fontId="6" fillId="0" borderId="1" xfId="0" applyFont="1" applyBorder="1" applyAlignment="1">
      <alignment horizontal="center" vertical="center" wrapText="1"/>
    </xf>
    <xf numFmtId="0" fontId="8" fillId="2" borderId="5" xfId="1" applyFont="1" applyFill="1" applyBorder="1" applyAlignment="1">
      <alignment horizontal="left" vertical="center" wrapText="1"/>
    </xf>
    <xf numFmtId="0" fontId="5" fillId="0" borderId="5" xfId="0" applyFont="1" applyBorder="1" applyAlignment="1">
      <alignment horizontal="left" vertic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8" fillId="0" borderId="1" xfId="1" applyFont="1" applyBorder="1" applyAlignment="1">
      <alignment horizontal="center" vertical="center" wrapText="1"/>
    </xf>
    <xf numFmtId="0" fontId="7" fillId="2" borderId="7" xfId="1" applyFont="1" applyFill="1" applyBorder="1" applyAlignment="1">
      <alignment horizontal="left" vertical="center" wrapText="1"/>
    </xf>
    <xf numFmtId="0" fontId="7" fillId="2" borderId="5" xfId="1" applyFont="1" applyFill="1" applyBorder="1" applyAlignment="1">
      <alignment horizontal="left" vertical="center" wrapText="1"/>
    </xf>
    <xf numFmtId="0" fontId="6" fillId="0" borderId="1" xfId="0" applyFont="1" applyBorder="1" applyAlignment="1">
      <alignment horizontal="left" vertical="center"/>
    </xf>
    <xf numFmtId="0" fontId="5" fillId="0" borderId="0" xfId="0" applyFont="1"/>
    <xf numFmtId="3" fontId="5" fillId="0" borderId="0" xfId="0" applyNumberFormat="1" applyFont="1" applyAlignment="1">
      <alignment horizontal="center"/>
    </xf>
    <xf numFmtId="165" fontId="5" fillId="0" borderId="0" xfId="2" applyFont="1"/>
    <xf numFmtId="10" fontId="5" fillId="0" borderId="0" xfId="0" applyNumberFormat="1" applyFont="1"/>
    <xf numFmtId="0" fontId="5" fillId="0" borderId="1" xfId="0" applyFont="1" applyBorder="1"/>
    <xf numFmtId="0" fontId="5" fillId="3" borderId="0" xfId="0" applyFont="1" applyFill="1"/>
    <xf numFmtId="0" fontId="5" fillId="6" borderId="7" xfId="0" applyFont="1" applyFill="1" applyBorder="1"/>
    <xf numFmtId="0" fontId="5" fillId="3" borderId="0" xfId="0" applyFont="1" applyFill="1" applyBorder="1"/>
    <xf numFmtId="0" fontId="7" fillId="3" borderId="4"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5" fillId="3" borderId="4" xfId="0" applyFont="1" applyFill="1" applyBorder="1" applyAlignment="1">
      <alignment horizontal="center" vertical="center" wrapText="1"/>
    </xf>
    <xf numFmtId="0" fontId="1" fillId="6" borderId="0" xfId="0" applyFont="1" applyFill="1" applyBorder="1"/>
    <xf numFmtId="0" fontId="5" fillId="5" borderId="7" xfId="0" applyFont="1" applyFill="1" applyBorder="1" applyAlignment="1">
      <alignment horizontal="left" vertical="top" wrapText="1"/>
    </xf>
    <xf numFmtId="0" fontId="5" fillId="5" borderId="7" xfId="0" applyFont="1" applyFill="1" applyBorder="1" applyAlignment="1">
      <alignment horizontal="justify" vertical="center" wrapText="1"/>
    </xf>
    <xf numFmtId="0" fontId="5" fillId="5" borderId="7" xfId="0" applyFont="1" applyFill="1" applyBorder="1" applyAlignment="1">
      <alignment horizontal="center" vertical="center" wrapText="1"/>
    </xf>
    <xf numFmtId="49" fontId="5" fillId="5" borderId="7" xfId="0" applyNumberFormat="1" applyFont="1" applyFill="1" applyBorder="1" applyAlignment="1">
      <alignment horizontal="center" vertical="center" wrapText="1"/>
    </xf>
    <xf numFmtId="165" fontId="5" fillId="5" borderId="5" xfId="2" applyFont="1" applyFill="1" applyBorder="1" applyAlignment="1">
      <alignment horizontal="center" vertical="center" wrapText="1"/>
    </xf>
    <xf numFmtId="165" fontId="5" fillId="5" borderId="1" xfId="2" applyFont="1" applyFill="1" applyBorder="1" applyAlignment="1">
      <alignment horizontal="center" vertical="center" wrapText="1"/>
    </xf>
    <xf numFmtId="0" fontId="8" fillId="0" borderId="9" xfId="1" applyFont="1" applyBorder="1" applyAlignment="1">
      <alignment horizontal="left" vertical="center" wrapText="1"/>
    </xf>
    <xf numFmtId="0" fontId="8" fillId="0" borderId="15" xfId="1" applyFont="1" applyBorder="1" applyAlignment="1">
      <alignment horizontal="left" vertical="center" wrapText="1"/>
    </xf>
    <xf numFmtId="0" fontId="8" fillId="0" borderId="10"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7" fillId="0" borderId="10"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6" xfId="1" applyFont="1" applyBorder="1" applyAlignment="1">
      <alignment horizontal="left"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8" fillId="8" borderId="1" xfId="1" applyFont="1" applyFill="1" applyBorder="1" applyAlignment="1">
      <alignment horizontal="left" vertical="center" wrapText="1"/>
    </xf>
    <xf numFmtId="0" fontId="8" fillId="8" borderId="4" xfId="1" applyFont="1" applyFill="1" applyBorder="1" applyAlignment="1">
      <alignment horizontal="left" vertical="center" wrapText="1"/>
    </xf>
    <xf numFmtId="0" fontId="8" fillId="8" borderId="7" xfId="1" applyFont="1" applyFill="1" applyBorder="1" applyAlignment="1">
      <alignment horizontal="left" vertical="center" wrapText="1"/>
    </xf>
    <xf numFmtId="0" fontId="8" fillId="8" borderId="5" xfId="1" applyFont="1" applyFill="1" applyBorder="1" applyAlignment="1">
      <alignment horizontal="left" vertical="center" wrapText="1"/>
    </xf>
    <xf numFmtId="0" fontId="8" fillId="0" borderId="4" xfId="1" applyFont="1" applyBorder="1" applyAlignment="1">
      <alignment horizontal="left" vertical="center" wrapText="1"/>
    </xf>
    <xf numFmtId="0" fontId="8" fillId="0" borderId="7" xfId="1" applyFont="1" applyBorder="1" applyAlignment="1">
      <alignment horizontal="left" vertical="center" wrapText="1"/>
    </xf>
    <xf numFmtId="0" fontId="8" fillId="0" borderId="5" xfId="1" applyFont="1" applyBorder="1" applyAlignment="1">
      <alignment horizontal="left" vertical="center" wrapText="1"/>
    </xf>
    <xf numFmtId="0" fontId="8" fillId="2" borderId="4"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0" borderId="1" xfId="1" applyFont="1" applyBorder="1" applyAlignment="1">
      <alignment horizontal="left" vertical="center" wrapText="1"/>
    </xf>
    <xf numFmtId="0" fontId="7" fillId="0" borderId="4" xfId="1" applyFont="1" applyBorder="1" applyAlignment="1">
      <alignment horizontal="left" vertical="center" wrapTex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7" fillId="0" borderId="1" xfId="1" applyFont="1" applyBorder="1" applyAlignment="1">
      <alignment horizontal="center" vertical="center" wrapText="1"/>
    </xf>
    <xf numFmtId="0" fontId="8" fillId="5" borderId="1" xfId="1" applyFont="1" applyFill="1" applyBorder="1" applyAlignment="1">
      <alignment horizontal="left" vertical="center" wrapText="1"/>
    </xf>
    <xf numFmtId="0" fontId="8" fillId="0" borderId="4" xfId="1" applyFont="1" applyBorder="1" applyAlignment="1">
      <alignment horizontal="center"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7" fillId="0" borderId="1" xfId="1" applyFont="1" applyBorder="1" applyAlignment="1">
      <alignment horizontal="left" vertical="center" wrapText="1"/>
    </xf>
    <xf numFmtId="0" fontId="8" fillId="5" borderId="4" xfId="1" applyFont="1" applyFill="1" applyBorder="1" applyAlignment="1">
      <alignment horizontal="left" vertical="center" wrapText="1"/>
    </xf>
    <xf numFmtId="0" fontId="8" fillId="5" borderId="7" xfId="1" applyFont="1" applyFill="1" applyBorder="1" applyAlignment="1">
      <alignment horizontal="left" vertical="center" wrapText="1"/>
    </xf>
    <xf numFmtId="0" fontId="8" fillId="5" borderId="5" xfId="1" applyFont="1" applyFill="1" applyBorder="1" applyAlignment="1">
      <alignment horizontal="left" vertical="center" wrapText="1"/>
    </xf>
    <xf numFmtId="0" fontId="6" fillId="4" borderId="4" xfId="0" applyFont="1" applyFill="1" applyBorder="1" applyAlignment="1">
      <alignment horizontal="center"/>
    </xf>
    <xf numFmtId="0" fontId="6" fillId="4" borderId="7" xfId="0" applyFont="1" applyFill="1" applyBorder="1" applyAlignment="1">
      <alignment horizontal="center"/>
    </xf>
    <xf numFmtId="0" fontId="7" fillId="2" borderId="4" xfId="1" applyFont="1" applyFill="1" applyBorder="1" applyAlignment="1">
      <alignment horizontal="left" vertical="center" wrapText="1"/>
    </xf>
    <xf numFmtId="0" fontId="7" fillId="2" borderId="7" xfId="1" applyFont="1" applyFill="1" applyBorder="1" applyAlignment="1">
      <alignment horizontal="left" vertical="center" wrapText="1"/>
    </xf>
    <xf numFmtId="0" fontId="8" fillId="0" borderId="1"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7" fillId="0" borderId="6" xfId="1" applyFont="1" applyBorder="1" applyAlignment="1">
      <alignment horizontal="center"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8" fillId="0" borderId="4" xfId="1" applyFont="1" applyBorder="1" applyAlignment="1">
      <alignment vertical="center" wrapText="1"/>
    </xf>
    <xf numFmtId="0" fontId="8" fillId="0" borderId="7" xfId="1" applyFont="1" applyBorder="1" applyAlignment="1">
      <alignment vertical="center" wrapText="1"/>
    </xf>
    <xf numFmtId="0" fontId="8" fillId="0" borderId="5" xfId="1" applyFont="1" applyBorder="1" applyAlignment="1">
      <alignment vertical="center" wrapText="1"/>
    </xf>
    <xf numFmtId="0" fontId="6" fillId="5" borderId="3" xfId="0" applyFont="1" applyFill="1" applyBorder="1" applyAlignment="1">
      <alignment horizontal="center" vertical="center"/>
    </xf>
    <xf numFmtId="0" fontId="6" fillId="5" borderId="6" xfId="0" applyFont="1" applyFill="1" applyBorder="1" applyAlignment="1">
      <alignment horizontal="center" vertical="center"/>
    </xf>
    <xf numFmtId="0" fontId="6" fillId="0" borderId="1"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2" borderId="4" xfId="1" applyFont="1" applyFill="1" applyBorder="1" applyAlignment="1">
      <alignment horizontal="justify" vertical="justify" wrapText="1"/>
    </xf>
    <xf numFmtId="0" fontId="8" fillId="2" borderId="7" xfId="1" applyFont="1" applyFill="1" applyBorder="1" applyAlignment="1">
      <alignment horizontal="justify" vertical="justify" wrapText="1"/>
    </xf>
    <xf numFmtId="0" fontId="8" fillId="2" borderId="5" xfId="1" applyFont="1" applyFill="1" applyBorder="1" applyAlignment="1">
      <alignment horizontal="justify" vertical="justify" wrapText="1"/>
    </xf>
    <xf numFmtId="0" fontId="8" fillId="6" borderId="4" xfId="1" applyFont="1" applyFill="1" applyBorder="1" applyAlignment="1">
      <alignment horizontal="left" vertical="center" wrapText="1"/>
    </xf>
    <xf numFmtId="0" fontId="8" fillId="6" borderId="7" xfId="1" applyFont="1" applyFill="1" applyBorder="1" applyAlignment="1">
      <alignment horizontal="left" vertical="center" wrapText="1"/>
    </xf>
    <xf numFmtId="0" fontId="8" fillId="6" borderId="5" xfId="1" applyFont="1" applyFill="1" applyBorder="1" applyAlignment="1">
      <alignment horizontal="left" vertical="center" wrapText="1"/>
    </xf>
    <xf numFmtId="0" fontId="6" fillId="6" borderId="7" xfId="0" applyFont="1" applyFill="1" applyBorder="1" applyAlignment="1">
      <alignment horizontal="left" vertical="center"/>
    </xf>
    <xf numFmtId="0" fontId="6" fillId="6" borderId="5" xfId="0" applyFont="1" applyFill="1" applyBorder="1" applyAlignment="1">
      <alignment horizontal="left" vertical="center"/>
    </xf>
    <xf numFmtId="0" fontId="5" fillId="3" borderId="4" xfId="1" applyFont="1" applyFill="1" applyBorder="1" applyAlignment="1">
      <alignment horizontal="left" vertical="justify" wrapText="1"/>
    </xf>
    <xf numFmtId="0" fontId="5" fillId="3" borderId="7" xfId="1" applyFont="1" applyFill="1" applyBorder="1" applyAlignment="1">
      <alignment horizontal="left" vertical="justify" wrapText="1"/>
    </xf>
    <xf numFmtId="0" fontId="5" fillId="3" borderId="5" xfId="1" applyFont="1" applyFill="1" applyBorder="1" applyAlignment="1">
      <alignment horizontal="left" vertical="justify"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8" fillId="0" borderId="12"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7" fillId="0" borderId="12" xfId="1" applyFont="1" applyBorder="1" applyAlignment="1">
      <alignment horizontal="left" vertical="center" wrapText="1"/>
    </xf>
    <xf numFmtId="0" fontId="7" fillId="0" borderId="0" xfId="1" applyFont="1" applyAlignment="1">
      <alignment horizontal="left" vertical="center" wrapText="1"/>
    </xf>
    <xf numFmtId="0" fontId="7" fillId="0" borderId="14" xfId="1" applyFont="1" applyBorder="1" applyAlignment="1">
      <alignment horizontal="left"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4" xfId="0" applyFont="1" applyBorder="1" applyAlignment="1">
      <alignment horizontal="justify" vertical="justify" wrapText="1"/>
    </xf>
    <xf numFmtId="0" fontId="7" fillId="0" borderId="7" xfId="0" applyFont="1" applyBorder="1" applyAlignment="1">
      <alignment horizontal="justify" vertical="justify" wrapText="1"/>
    </xf>
    <xf numFmtId="0" fontId="7" fillId="0" borderId="5" xfId="0" applyFont="1" applyBorder="1" applyAlignment="1">
      <alignment horizontal="justify" vertical="justify"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7" fillId="0" borderId="10" xfId="0" applyFont="1" applyBorder="1" applyAlignment="1">
      <alignment horizontal="left" vertical="top"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left"/>
    </xf>
    <xf numFmtId="0" fontId="5" fillId="0" borderId="7" xfId="0" applyFont="1" applyBorder="1" applyAlignment="1">
      <alignment horizontal="left"/>
    </xf>
    <xf numFmtId="0" fontId="8" fillId="0" borderId="1" xfId="1" applyFont="1" applyBorder="1" applyAlignment="1">
      <alignment horizontal="center" vertical="center" wrapText="1"/>
    </xf>
    <xf numFmtId="0" fontId="7" fillId="3" borderId="4"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5"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11" fillId="0" borderId="5" xfId="0" applyFont="1" applyBorder="1" applyAlignment="1">
      <alignment horizontal="center" vertical="center" wrapText="1"/>
    </xf>
    <xf numFmtId="0" fontId="5" fillId="0" borderId="4" xfId="0" applyFont="1" applyBorder="1" applyAlignment="1">
      <alignment horizontal="justify" vertical="top" wrapText="1"/>
    </xf>
    <xf numFmtId="0" fontId="5" fillId="0" borderId="7" xfId="0" applyFont="1" applyBorder="1" applyAlignment="1">
      <alignment horizontal="justify" vertical="top" wrapText="1"/>
    </xf>
    <xf numFmtId="0" fontId="11" fillId="0" borderId="5" xfId="0" applyFont="1" applyBorder="1" applyAlignment="1">
      <alignment horizontal="justify" vertical="top" wrapText="1"/>
    </xf>
    <xf numFmtId="0" fontId="7" fillId="0" borderId="7" xfId="0" applyFont="1" applyBorder="1" applyAlignment="1">
      <alignment horizontal="justify" vertical="justify"/>
    </xf>
    <xf numFmtId="0" fontId="7" fillId="0" borderId="5" xfId="0" applyFont="1" applyBorder="1" applyAlignment="1">
      <alignment horizontal="justify" vertical="justify"/>
    </xf>
    <xf numFmtId="0" fontId="6" fillId="0" borderId="1" xfId="0" applyFont="1" applyBorder="1" applyAlignment="1">
      <alignment horizontal="center" vertical="center"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6" fillId="0" borderId="4"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7" fillId="3" borderId="4" xfId="0" applyFont="1" applyFill="1" applyBorder="1" applyAlignment="1">
      <alignment horizontal="left" wrapText="1"/>
    </xf>
    <xf numFmtId="0" fontId="7" fillId="3" borderId="7" xfId="0" applyFont="1" applyFill="1" applyBorder="1" applyAlignment="1">
      <alignment horizontal="left" wrapText="1"/>
    </xf>
    <xf numFmtId="0" fontId="7" fillId="3" borderId="5" xfId="0" applyFont="1" applyFill="1" applyBorder="1" applyAlignment="1">
      <alignment horizontal="left" wrapText="1"/>
    </xf>
    <xf numFmtId="0" fontId="6" fillId="4" borderId="7"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2" borderId="4"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7" fillId="3" borderId="4" xfId="0" applyFont="1" applyFill="1" applyBorder="1" applyAlignment="1">
      <alignment vertical="top" wrapText="1"/>
    </xf>
    <xf numFmtId="0" fontId="7" fillId="3" borderId="7" xfId="0" applyFont="1" applyFill="1" applyBorder="1" applyAlignment="1">
      <alignment vertical="top" wrapText="1"/>
    </xf>
    <xf numFmtId="0" fontId="7" fillId="3" borderId="5" xfId="0" applyFont="1" applyFill="1" applyBorder="1" applyAlignment="1">
      <alignment vertical="top" wrapText="1"/>
    </xf>
    <xf numFmtId="0" fontId="5" fillId="3" borderId="4" xfId="0" applyFont="1" applyFill="1" applyBorder="1" applyAlignment="1">
      <alignment vertical="top" wrapText="1"/>
    </xf>
    <xf numFmtId="0" fontId="5" fillId="3" borderId="7" xfId="0" applyFont="1" applyFill="1" applyBorder="1" applyAlignment="1">
      <alignment vertical="top" wrapText="1"/>
    </xf>
    <xf numFmtId="0" fontId="5" fillId="3" borderId="5"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 xfId="0" applyFont="1" applyBorder="1" applyAlignment="1">
      <alignment horizontal="left"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5" fillId="2" borderId="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0"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7" fillId="0" borderId="7"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6" fillId="4" borderId="7" xfId="0" applyFont="1" applyFill="1" applyBorder="1" applyAlignment="1">
      <alignment horizontal="left"/>
    </xf>
    <xf numFmtId="0" fontId="6" fillId="9" borderId="4" xfId="0" applyFont="1" applyFill="1" applyBorder="1" applyAlignment="1">
      <alignment horizontal="center" wrapText="1"/>
    </xf>
    <xf numFmtId="0" fontId="6" fillId="9" borderId="7" xfId="0" applyFont="1" applyFill="1" applyBorder="1" applyAlignment="1">
      <alignment horizontal="center" wrapText="1"/>
    </xf>
    <xf numFmtId="0" fontId="6" fillId="9" borderId="5" xfId="0" applyFont="1" applyFill="1" applyBorder="1" applyAlignment="1">
      <alignment horizontal="center" wrapText="1"/>
    </xf>
    <xf numFmtId="0" fontId="6" fillId="5" borderId="4" xfId="0" applyFont="1" applyFill="1" applyBorder="1" applyAlignment="1">
      <alignment horizontal="center" vertical="top" wrapText="1"/>
    </xf>
    <xf numFmtId="0" fontId="6" fillId="5" borderId="7" xfId="0" applyFont="1" applyFill="1" applyBorder="1" applyAlignment="1">
      <alignment horizontal="center" vertical="top"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17" fillId="0" borderId="4" xfId="0" applyFont="1" applyBorder="1" applyAlignment="1">
      <alignment horizontal="justify" vertical="justify" wrapText="1"/>
    </xf>
    <xf numFmtId="0" fontId="17" fillId="0" borderId="7" xfId="0" applyFont="1" applyBorder="1" applyAlignment="1">
      <alignment horizontal="justify" vertical="justify" wrapText="1"/>
    </xf>
    <xf numFmtId="0" fontId="17" fillId="0" borderId="5" xfId="0" applyFont="1" applyBorder="1" applyAlignment="1">
      <alignment horizontal="justify" vertical="justify" wrapText="1"/>
    </xf>
    <xf numFmtId="0" fontId="5" fillId="3" borderId="11"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165" fontId="5" fillId="0" borderId="11" xfId="2" applyFont="1" applyFill="1" applyBorder="1" applyAlignment="1">
      <alignment horizontal="center" vertical="center" wrapText="1"/>
    </xf>
    <xf numFmtId="165" fontId="5" fillId="0" borderId="13" xfId="2"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horizontal="center" vertical="center"/>
    </xf>
  </cellXfs>
  <cellStyles count="3">
    <cellStyle name="Moneda" xfId="2" builtinId="4"/>
    <cellStyle name="Normal" xfId="0" builtinId="0"/>
    <cellStyle name="Normal 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6"/>
  <sheetViews>
    <sheetView tabSelected="1" view="pageBreakPreview" topLeftCell="I39" zoomScale="62" zoomScaleNormal="90" zoomScaleSheetLayoutView="62" workbookViewId="0">
      <selection activeCell="O40" sqref="O40"/>
    </sheetView>
  </sheetViews>
  <sheetFormatPr baseColWidth="10" defaultRowHeight="15" x14ac:dyDescent="0.2"/>
  <cols>
    <col min="1" max="1" width="7.7109375" style="141" customWidth="1"/>
    <col min="2" max="2" width="11.5703125" style="141" customWidth="1"/>
    <col min="3" max="3" width="25" style="141" customWidth="1"/>
    <col min="4" max="4" width="34.42578125" style="141" customWidth="1"/>
    <col min="5" max="5" width="33.7109375" style="141" customWidth="1"/>
    <col min="6" max="6" width="88" style="141" customWidth="1"/>
    <col min="7" max="7" width="65.7109375" style="141" customWidth="1"/>
    <col min="8" max="8" width="16.7109375" style="141" customWidth="1"/>
    <col min="9" max="9" width="21" style="141" customWidth="1"/>
    <col min="10" max="10" width="19" style="141" customWidth="1"/>
    <col min="11" max="11" width="14.140625" style="141" customWidth="1"/>
    <col min="12" max="12" width="20" style="141" customWidth="1"/>
    <col min="13" max="13" width="32.140625" style="141" customWidth="1"/>
    <col min="14" max="14" width="23.28515625" style="141" customWidth="1"/>
    <col min="15" max="15" width="36" style="141" customWidth="1"/>
    <col min="16" max="16" width="11.42578125" style="141"/>
    <col min="17" max="17" width="16" style="141" bestFit="1" customWidth="1"/>
    <col min="18" max="18" width="16.140625" style="141" customWidth="1"/>
    <col min="19" max="16384" width="11.42578125" style="141"/>
  </cols>
  <sheetData>
    <row r="1" spans="2:15" ht="28.5" customHeight="1" x14ac:dyDescent="0.2">
      <c r="B1" s="223" t="s">
        <v>125</v>
      </c>
      <c r="C1" s="223"/>
      <c r="D1" s="223"/>
      <c r="E1" s="223"/>
      <c r="F1" s="223"/>
      <c r="G1" s="223"/>
      <c r="H1" s="223"/>
      <c r="I1" s="223"/>
      <c r="J1" s="223"/>
      <c r="K1" s="223"/>
      <c r="L1" s="223"/>
      <c r="M1" s="223"/>
      <c r="N1" s="223"/>
      <c r="O1" s="224"/>
    </row>
    <row r="2" spans="2:15" ht="28.5" customHeight="1" x14ac:dyDescent="0.2">
      <c r="B2" s="225" t="s">
        <v>132</v>
      </c>
      <c r="C2" s="225"/>
      <c r="D2" s="225"/>
      <c r="E2" s="43" t="s">
        <v>140</v>
      </c>
      <c r="F2" s="140" t="s">
        <v>198</v>
      </c>
      <c r="G2" s="226" t="s">
        <v>153</v>
      </c>
      <c r="H2" s="227"/>
      <c r="I2" s="227"/>
      <c r="J2" s="227"/>
      <c r="K2" s="227"/>
      <c r="L2" s="227"/>
      <c r="M2" s="227"/>
      <c r="N2" s="227"/>
      <c r="O2" s="228"/>
    </row>
    <row r="3" spans="2:15" ht="28.5" customHeight="1" x14ac:dyDescent="0.2">
      <c r="B3" s="225" t="s">
        <v>265</v>
      </c>
      <c r="C3" s="225"/>
      <c r="D3" s="225"/>
      <c r="E3" s="226" t="s">
        <v>199</v>
      </c>
      <c r="F3" s="227"/>
      <c r="G3" s="227"/>
      <c r="H3" s="227"/>
      <c r="I3" s="227"/>
      <c r="J3" s="227"/>
      <c r="K3" s="227"/>
      <c r="L3" s="227"/>
      <c r="M3" s="227"/>
      <c r="N3" s="227"/>
      <c r="O3" s="228"/>
    </row>
    <row r="4" spans="2:15" ht="28.5" customHeight="1" x14ac:dyDescent="0.2">
      <c r="B4" s="302" t="s">
        <v>200</v>
      </c>
      <c r="C4" s="303"/>
      <c r="D4" s="306" t="s">
        <v>201</v>
      </c>
      <c r="E4" s="43">
        <v>1</v>
      </c>
      <c r="F4" s="43" t="s">
        <v>202</v>
      </c>
      <c r="G4" s="310" t="s">
        <v>206</v>
      </c>
      <c r="H4" s="43" t="s">
        <v>207</v>
      </c>
      <c r="I4" s="240" t="s">
        <v>208</v>
      </c>
      <c r="J4" s="241"/>
      <c r="K4" s="241"/>
      <c r="L4" s="241"/>
      <c r="M4" s="241"/>
      <c r="N4" s="241"/>
      <c r="O4" s="242"/>
    </row>
    <row r="5" spans="2:15" ht="28.5" customHeight="1" x14ac:dyDescent="0.2">
      <c r="B5" s="304"/>
      <c r="C5" s="305"/>
      <c r="D5" s="307"/>
      <c r="E5" s="43">
        <v>2</v>
      </c>
      <c r="F5" s="43" t="s">
        <v>203</v>
      </c>
      <c r="G5" s="311"/>
      <c r="H5" s="43" t="s">
        <v>209</v>
      </c>
      <c r="I5" s="226" t="s">
        <v>210</v>
      </c>
      <c r="J5" s="227"/>
      <c r="K5" s="227"/>
      <c r="L5" s="227"/>
      <c r="M5" s="227"/>
      <c r="N5" s="227"/>
      <c r="O5" s="228"/>
    </row>
    <row r="6" spans="2:15" ht="28.5" customHeight="1" x14ac:dyDescent="0.2">
      <c r="B6" s="304"/>
      <c r="C6" s="305"/>
      <c r="D6" s="307"/>
      <c r="E6" s="43">
        <v>3</v>
      </c>
      <c r="F6" s="43" t="s">
        <v>204</v>
      </c>
      <c r="G6" s="311"/>
      <c r="H6" s="43" t="s">
        <v>212</v>
      </c>
      <c r="I6" s="226" t="s">
        <v>211</v>
      </c>
      <c r="J6" s="227"/>
      <c r="K6" s="227"/>
      <c r="L6" s="227"/>
      <c r="M6" s="227"/>
      <c r="N6" s="227"/>
      <c r="O6" s="228"/>
    </row>
    <row r="7" spans="2:15" ht="18" customHeight="1" x14ac:dyDescent="0.2">
      <c r="B7" s="304"/>
      <c r="C7" s="305"/>
      <c r="D7" s="307"/>
      <c r="E7" s="309">
        <v>4</v>
      </c>
      <c r="F7" s="309" t="s">
        <v>205</v>
      </c>
      <c r="G7" s="311"/>
      <c r="H7" s="43">
        <v>8</v>
      </c>
      <c r="I7" s="226" t="s">
        <v>177</v>
      </c>
      <c r="J7" s="227"/>
      <c r="K7" s="227"/>
      <c r="L7" s="227"/>
      <c r="M7" s="227"/>
      <c r="N7" s="227"/>
      <c r="O7" s="228"/>
    </row>
    <row r="8" spans="2:15" ht="19.5" customHeight="1" x14ac:dyDescent="0.2">
      <c r="B8" s="304"/>
      <c r="C8" s="305"/>
      <c r="D8" s="307"/>
      <c r="E8" s="309"/>
      <c r="F8" s="309"/>
      <c r="G8" s="311"/>
      <c r="H8" s="43">
        <v>9</v>
      </c>
      <c r="I8" s="226" t="s">
        <v>247</v>
      </c>
      <c r="J8" s="227"/>
      <c r="K8" s="227"/>
      <c r="L8" s="227"/>
      <c r="M8" s="227"/>
      <c r="N8" s="227"/>
      <c r="O8" s="134"/>
    </row>
    <row r="9" spans="2:15" ht="28.5" customHeight="1" x14ac:dyDescent="0.2">
      <c r="B9" s="291"/>
      <c r="C9" s="293"/>
      <c r="D9" s="308"/>
      <c r="E9" s="309"/>
      <c r="F9" s="309"/>
      <c r="G9" s="312"/>
      <c r="H9" s="43">
        <v>10</v>
      </c>
      <c r="I9" s="226" t="s">
        <v>253</v>
      </c>
      <c r="J9" s="227"/>
      <c r="K9" s="227"/>
      <c r="L9" s="227"/>
      <c r="M9" s="227"/>
      <c r="N9" s="227"/>
      <c r="O9" s="134"/>
    </row>
    <row r="10" spans="2:15" ht="28.5" customHeight="1" x14ac:dyDescent="0.2">
      <c r="B10" s="232" t="s">
        <v>102</v>
      </c>
      <c r="C10" s="233"/>
      <c r="D10" s="234"/>
      <c r="E10" s="235" t="s">
        <v>95</v>
      </c>
      <c r="F10" s="235"/>
      <c r="G10" s="235"/>
      <c r="H10" s="235"/>
      <c r="I10" s="235"/>
      <c r="J10" s="235"/>
      <c r="K10" s="235"/>
      <c r="L10" s="235"/>
      <c r="M10" s="235"/>
      <c r="N10" s="235"/>
      <c r="O10" s="236"/>
    </row>
    <row r="11" spans="2:15" ht="24.75" customHeight="1" x14ac:dyDescent="0.2">
      <c r="B11" s="184" t="s">
        <v>22</v>
      </c>
      <c r="C11" s="185"/>
      <c r="D11" s="186"/>
      <c r="E11" s="229" t="s">
        <v>96</v>
      </c>
      <c r="F11" s="230"/>
      <c r="G11" s="230"/>
      <c r="H11" s="230"/>
      <c r="I11" s="230"/>
      <c r="J11" s="230"/>
      <c r="K11" s="230"/>
      <c r="L11" s="230"/>
      <c r="M11" s="230"/>
      <c r="N11" s="230"/>
      <c r="O11" s="231"/>
    </row>
    <row r="12" spans="2:15" ht="24.75" customHeight="1" x14ac:dyDescent="0.2">
      <c r="B12" s="184" t="s">
        <v>7</v>
      </c>
      <c r="C12" s="185"/>
      <c r="D12" s="186"/>
      <c r="E12" s="237" t="s">
        <v>126</v>
      </c>
      <c r="F12" s="238"/>
      <c r="G12" s="238"/>
      <c r="H12" s="238"/>
      <c r="I12" s="238"/>
      <c r="J12" s="238"/>
      <c r="K12" s="238"/>
      <c r="L12" s="238"/>
      <c r="M12" s="238"/>
      <c r="N12" s="238"/>
      <c r="O12" s="239"/>
    </row>
    <row r="13" spans="2:15" ht="27.75" customHeight="1" x14ac:dyDescent="0.2">
      <c r="B13" s="190" t="s">
        <v>317</v>
      </c>
      <c r="C13" s="190"/>
      <c r="D13" s="190"/>
      <c r="E13" s="199" t="s">
        <v>97</v>
      </c>
      <c r="F13" s="199"/>
      <c r="G13" s="199"/>
      <c r="H13" s="199"/>
      <c r="I13" s="199"/>
      <c r="J13" s="199"/>
      <c r="K13" s="199"/>
      <c r="L13" s="199"/>
      <c r="M13" s="199"/>
      <c r="N13" s="199"/>
      <c r="O13" s="199"/>
    </row>
    <row r="14" spans="2:15" ht="16.5" customHeight="1" x14ac:dyDescent="0.2">
      <c r="B14" s="190" t="s">
        <v>14</v>
      </c>
      <c r="C14" s="190"/>
      <c r="D14" s="190"/>
      <c r="E14" s="199" t="s">
        <v>24</v>
      </c>
      <c r="F14" s="199"/>
      <c r="G14" s="199"/>
      <c r="H14" s="199"/>
      <c r="I14" s="199"/>
      <c r="J14" s="199"/>
      <c r="K14" s="199"/>
      <c r="L14" s="199"/>
      <c r="M14" s="199"/>
      <c r="N14" s="199"/>
      <c r="O14" s="199"/>
    </row>
    <row r="15" spans="2:15" ht="16.5" customHeight="1" x14ac:dyDescent="0.2">
      <c r="B15" s="190" t="s">
        <v>15</v>
      </c>
      <c r="C15" s="190"/>
      <c r="D15" s="190"/>
      <c r="E15" s="199" t="s">
        <v>124</v>
      </c>
      <c r="F15" s="199"/>
      <c r="G15" s="199"/>
      <c r="H15" s="199"/>
      <c r="I15" s="199"/>
      <c r="J15" s="199"/>
      <c r="K15" s="199"/>
      <c r="L15" s="199"/>
      <c r="M15" s="199"/>
      <c r="N15" s="199"/>
      <c r="O15" s="199"/>
    </row>
    <row r="16" spans="2:15" ht="16.5" customHeight="1" x14ac:dyDescent="0.2">
      <c r="B16" s="184" t="s">
        <v>213</v>
      </c>
      <c r="C16" s="185"/>
      <c r="D16" s="186"/>
      <c r="E16" s="315" t="s">
        <v>218</v>
      </c>
      <c r="F16" s="315"/>
      <c r="G16" s="315"/>
      <c r="H16" s="315"/>
      <c r="I16" s="315"/>
      <c r="J16" s="315"/>
      <c r="K16" s="315"/>
      <c r="L16" s="315"/>
      <c r="M16" s="315"/>
      <c r="N16" s="315"/>
      <c r="O16" s="315"/>
    </row>
    <row r="17" spans="2:15" ht="16.5" customHeight="1" x14ac:dyDescent="0.2">
      <c r="B17" s="184" t="s">
        <v>214</v>
      </c>
      <c r="C17" s="185"/>
      <c r="D17" s="186"/>
      <c r="E17" s="316" t="s">
        <v>220</v>
      </c>
      <c r="F17" s="317"/>
      <c r="G17" s="317"/>
      <c r="H17" s="317"/>
      <c r="I17" s="317"/>
      <c r="J17" s="317"/>
      <c r="K17" s="317"/>
      <c r="L17" s="317"/>
      <c r="M17" s="317"/>
      <c r="N17" s="317"/>
      <c r="O17" s="318"/>
    </row>
    <row r="18" spans="2:15" ht="16.5" customHeight="1" x14ac:dyDescent="0.2">
      <c r="B18" s="184" t="s">
        <v>215</v>
      </c>
      <c r="C18" s="185"/>
      <c r="D18" s="186"/>
      <c r="E18" s="266" t="s">
        <v>277</v>
      </c>
      <c r="F18" s="267"/>
      <c r="G18" s="267"/>
      <c r="H18" s="267"/>
      <c r="I18" s="267"/>
      <c r="J18" s="267"/>
      <c r="K18" s="267"/>
      <c r="L18" s="267"/>
      <c r="M18" s="267"/>
      <c r="N18" s="267"/>
      <c r="O18" s="268"/>
    </row>
    <row r="19" spans="2:15" ht="16.5" customHeight="1" x14ac:dyDescent="0.2">
      <c r="B19" s="184" t="s">
        <v>216</v>
      </c>
      <c r="C19" s="185"/>
      <c r="D19" s="186"/>
      <c r="E19" s="149" t="s">
        <v>221</v>
      </c>
      <c r="F19" s="150"/>
      <c r="G19" s="150"/>
      <c r="H19" s="150"/>
      <c r="I19" s="151"/>
      <c r="J19" s="196" t="s">
        <v>9</v>
      </c>
      <c r="K19" s="197"/>
      <c r="L19" s="197"/>
      <c r="M19" s="198"/>
      <c r="N19" s="196"/>
      <c r="O19" s="198"/>
    </row>
    <row r="20" spans="2:15" ht="16.5" customHeight="1" x14ac:dyDescent="0.2">
      <c r="B20" s="184" t="s">
        <v>217</v>
      </c>
      <c r="C20" s="185"/>
      <c r="D20" s="186"/>
      <c r="E20" s="149" t="s">
        <v>222</v>
      </c>
      <c r="F20" s="150"/>
      <c r="G20" s="150"/>
      <c r="H20" s="150"/>
      <c r="I20" s="151"/>
      <c r="J20" s="130" t="s">
        <v>10</v>
      </c>
      <c r="K20" s="44" t="s">
        <v>11</v>
      </c>
      <c r="L20" s="44" t="s">
        <v>12</v>
      </c>
      <c r="M20" s="44" t="s">
        <v>13</v>
      </c>
      <c r="N20" s="129"/>
      <c r="O20" s="130"/>
    </row>
    <row r="21" spans="2:15" ht="24.75" customHeight="1" x14ac:dyDescent="0.2">
      <c r="B21" s="184" t="s">
        <v>16</v>
      </c>
      <c r="C21" s="185"/>
      <c r="D21" s="186"/>
      <c r="E21" s="266" t="s">
        <v>223</v>
      </c>
      <c r="F21" s="269"/>
      <c r="G21" s="150"/>
      <c r="H21" s="150"/>
      <c r="I21" s="150"/>
      <c r="J21" s="130"/>
      <c r="K21" s="41" t="s">
        <v>25</v>
      </c>
      <c r="L21" s="41" t="s">
        <v>25</v>
      </c>
      <c r="M21" s="44"/>
      <c r="N21" s="129"/>
      <c r="O21" s="130"/>
    </row>
    <row r="22" spans="2:15" ht="32.25" customHeight="1" x14ac:dyDescent="0.2">
      <c r="B22" s="61" t="s">
        <v>0</v>
      </c>
      <c r="C22" s="132" t="s">
        <v>155</v>
      </c>
      <c r="D22" s="174" t="s">
        <v>17</v>
      </c>
      <c r="E22" s="175"/>
      <c r="F22" s="274"/>
      <c r="G22" s="132" t="s">
        <v>63</v>
      </c>
      <c r="H22" s="8" t="s">
        <v>67</v>
      </c>
      <c r="I22" s="9" t="s">
        <v>226</v>
      </c>
      <c r="J22" s="8" t="s">
        <v>1</v>
      </c>
      <c r="K22" s="9" t="s">
        <v>2</v>
      </c>
      <c r="L22" s="9" t="s">
        <v>64</v>
      </c>
      <c r="M22" s="9" t="s">
        <v>65</v>
      </c>
      <c r="N22" s="108" t="s">
        <v>224</v>
      </c>
      <c r="O22" s="132" t="s">
        <v>4</v>
      </c>
    </row>
    <row r="23" spans="2:15" ht="409.6" customHeight="1" x14ac:dyDescent="0.2">
      <c r="B23" s="7">
        <v>1</v>
      </c>
      <c r="C23" s="62" t="s">
        <v>225</v>
      </c>
      <c r="D23" s="255" t="s">
        <v>227</v>
      </c>
      <c r="E23" s="256"/>
      <c r="F23" s="257"/>
      <c r="G23" s="98" t="s">
        <v>228</v>
      </c>
      <c r="H23" s="10" t="s">
        <v>74</v>
      </c>
      <c r="I23" s="10" t="s">
        <v>122</v>
      </c>
      <c r="J23" s="63" t="s">
        <v>230</v>
      </c>
      <c r="K23" s="11">
        <v>100</v>
      </c>
      <c r="L23" s="11" t="s">
        <v>154</v>
      </c>
      <c r="M23" s="68" t="s">
        <v>172</v>
      </c>
      <c r="N23" s="40">
        <v>100000</v>
      </c>
      <c r="O23" s="38">
        <f>+N23*K23</f>
        <v>10000000</v>
      </c>
    </row>
    <row r="24" spans="2:15" ht="201.75" customHeight="1" x14ac:dyDescent="0.2">
      <c r="B24" s="7">
        <v>2</v>
      </c>
      <c r="C24" s="62" t="s">
        <v>225</v>
      </c>
      <c r="D24" s="275" t="s">
        <v>187</v>
      </c>
      <c r="E24" s="276"/>
      <c r="F24" s="277"/>
      <c r="G24" s="27" t="s">
        <v>229</v>
      </c>
      <c r="H24" s="13" t="s">
        <v>77</v>
      </c>
      <c r="I24" s="13" t="s">
        <v>127</v>
      </c>
      <c r="J24" s="14" t="s">
        <v>165</v>
      </c>
      <c r="K24" s="11">
        <v>100</v>
      </c>
      <c r="L24" s="9" t="s">
        <v>219</v>
      </c>
      <c r="M24" s="68" t="s">
        <v>231</v>
      </c>
      <c r="N24" s="20">
        <v>140000</v>
      </c>
      <c r="O24" s="20">
        <v>14000000</v>
      </c>
    </row>
    <row r="25" spans="2:15" ht="15" customHeight="1" x14ac:dyDescent="0.25">
      <c r="B25" s="127"/>
      <c r="C25" s="128"/>
      <c r="D25" s="128" t="s">
        <v>71</v>
      </c>
      <c r="E25" s="128"/>
      <c r="F25" s="128"/>
      <c r="G25" s="128"/>
      <c r="H25" s="128"/>
      <c r="I25" s="128"/>
      <c r="J25" s="128"/>
      <c r="K25" s="128"/>
      <c r="L25" s="128"/>
      <c r="M25" s="128"/>
      <c r="N25" s="15"/>
      <c r="O25" s="16">
        <f>O23+O24</f>
        <v>24000000</v>
      </c>
    </row>
    <row r="26" spans="2:15" ht="32.25" customHeight="1" x14ac:dyDescent="0.2">
      <c r="B26" s="195" t="s">
        <v>103</v>
      </c>
      <c r="C26" s="195"/>
      <c r="D26" s="195"/>
      <c r="E26" s="200" t="s">
        <v>49</v>
      </c>
      <c r="F26" s="201"/>
      <c r="G26" s="201"/>
      <c r="H26" s="201"/>
      <c r="I26" s="201"/>
      <c r="J26" s="201"/>
      <c r="K26" s="201"/>
      <c r="L26" s="201"/>
      <c r="M26" s="201"/>
      <c r="N26" s="201"/>
      <c r="O26" s="202"/>
    </row>
    <row r="27" spans="2:15" ht="23.25" customHeight="1" x14ac:dyDescent="0.2">
      <c r="B27" s="184" t="s">
        <v>22</v>
      </c>
      <c r="C27" s="185"/>
      <c r="D27" s="186"/>
      <c r="E27" s="313" t="s">
        <v>98</v>
      </c>
      <c r="F27" s="206"/>
      <c r="G27" s="206"/>
      <c r="H27" s="206"/>
      <c r="I27" s="206"/>
      <c r="J27" s="206"/>
      <c r="K27" s="206"/>
      <c r="L27" s="206"/>
      <c r="M27" s="206"/>
      <c r="N27" s="206"/>
      <c r="O27" s="314"/>
    </row>
    <row r="28" spans="2:15" ht="24" customHeight="1" x14ac:dyDescent="0.2">
      <c r="B28" s="190" t="s">
        <v>20</v>
      </c>
      <c r="C28" s="190"/>
      <c r="D28" s="190"/>
      <c r="E28" s="191" t="s">
        <v>54</v>
      </c>
      <c r="F28" s="192"/>
      <c r="G28" s="192"/>
      <c r="H28" s="192"/>
      <c r="I28" s="192"/>
      <c r="J28" s="192"/>
      <c r="K28" s="192"/>
      <c r="L28" s="192"/>
      <c r="M28" s="192"/>
      <c r="N28" s="192"/>
      <c r="O28" s="193"/>
    </row>
    <row r="29" spans="2:15" ht="19.5" customHeight="1" x14ac:dyDescent="0.2">
      <c r="B29" s="162" t="s">
        <v>14</v>
      </c>
      <c r="C29" s="163"/>
      <c r="D29" s="164"/>
      <c r="E29" s="191" t="s">
        <v>27</v>
      </c>
      <c r="F29" s="192"/>
      <c r="G29" s="192"/>
      <c r="H29" s="192"/>
      <c r="I29" s="192"/>
      <c r="J29" s="192"/>
      <c r="K29" s="192"/>
      <c r="L29" s="192"/>
      <c r="M29" s="192"/>
      <c r="N29" s="192"/>
      <c r="O29" s="193"/>
    </row>
    <row r="30" spans="2:15" ht="27" customHeight="1" x14ac:dyDescent="0.2">
      <c r="B30" s="190" t="s">
        <v>21</v>
      </c>
      <c r="C30" s="190"/>
      <c r="D30" s="190"/>
      <c r="E30" s="191" t="s">
        <v>26</v>
      </c>
      <c r="F30" s="192"/>
      <c r="G30" s="192"/>
      <c r="H30" s="192"/>
      <c r="I30" s="192"/>
      <c r="J30" s="192"/>
      <c r="K30" s="192"/>
      <c r="L30" s="192"/>
      <c r="M30" s="192"/>
      <c r="N30" s="192"/>
      <c r="O30" s="193"/>
    </row>
    <row r="31" spans="2:15" ht="27" customHeight="1" x14ac:dyDescent="0.2">
      <c r="B31" s="184" t="s">
        <v>213</v>
      </c>
      <c r="C31" s="185"/>
      <c r="D31" s="186"/>
      <c r="E31" s="191" t="s">
        <v>232</v>
      </c>
      <c r="F31" s="192"/>
      <c r="G31" s="192"/>
      <c r="H31" s="192"/>
      <c r="I31" s="192"/>
      <c r="J31" s="192"/>
      <c r="K31" s="192"/>
      <c r="L31" s="192"/>
      <c r="M31" s="192"/>
      <c r="N31" s="192"/>
      <c r="O31" s="193"/>
    </row>
    <row r="32" spans="2:15" ht="27" customHeight="1" x14ac:dyDescent="0.2">
      <c r="B32" s="184" t="s">
        <v>214</v>
      </c>
      <c r="C32" s="185"/>
      <c r="D32" s="186"/>
      <c r="E32" s="191" t="s">
        <v>233</v>
      </c>
      <c r="F32" s="192"/>
      <c r="G32" s="122"/>
      <c r="H32" s="122"/>
      <c r="I32" s="122"/>
      <c r="J32" s="122"/>
      <c r="K32" s="122"/>
      <c r="L32" s="122"/>
      <c r="M32" s="122"/>
      <c r="N32" s="122"/>
      <c r="O32" s="123"/>
    </row>
    <row r="33" spans="2:16" ht="27" customHeight="1" x14ac:dyDescent="0.2">
      <c r="B33" s="184" t="s">
        <v>215</v>
      </c>
      <c r="C33" s="185"/>
      <c r="D33" s="186"/>
      <c r="E33" s="191" t="s">
        <v>234</v>
      </c>
      <c r="F33" s="192"/>
      <c r="G33" s="122"/>
      <c r="H33" s="122"/>
      <c r="I33" s="122"/>
      <c r="J33" s="122"/>
      <c r="K33" s="122"/>
      <c r="L33" s="122"/>
      <c r="M33" s="122"/>
      <c r="N33" s="122"/>
      <c r="O33" s="123"/>
    </row>
    <row r="34" spans="2:16" ht="18" customHeight="1" x14ac:dyDescent="0.2">
      <c r="B34" s="207" t="s">
        <v>216</v>
      </c>
      <c r="C34" s="207"/>
      <c r="D34" s="207"/>
      <c r="E34" s="199" t="s">
        <v>242</v>
      </c>
      <c r="F34" s="199"/>
      <c r="G34" s="153"/>
      <c r="H34" s="194"/>
      <c r="I34" s="194"/>
      <c r="J34" s="196" t="s">
        <v>9</v>
      </c>
      <c r="K34" s="197"/>
      <c r="L34" s="197"/>
      <c r="M34" s="198"/>
      <c r="N34" s="196"/>
      <c r="O34" s="198"/>
    </row>
    <row r="35" spans="2:16" ht="18" customHeight="1" x14ac:dyDescent="0.2">
      <c r="B35" s="220" t="s">
        <v>217</v>
      </c>
      <c r="C35" s="221"/>
      <c r="D35" s="222"/>
      <c r="E35" s="191" t="s">
        <v>236</v>
      </c>
      <c r="F35" s="193"/>
      <c r="G35" s="153"/>
      <c r="H35" s="152"/>
      <c r="I35" s="152"/>
      <c r="J35" s="130" t="s">
        <v>10</v>
      </c>
      <c r="K35" s="44" t="s">
        <v>11</v>
      </c>
      <c r="L35" s="44" t="s">
        <v>12</v>
      </c>
      <c r="M35" s="44" t="s">
        <v>13</v>
      </c>
      <c r="N35" s="129"/>
      <c r="O35" s="130"/>
    </row>
    <row r="36" spans="2:16" ht="18" customHeight="1" x14ac:dyDescent="0.2">
      <c r="B36" s="220" t="s">
        <v>16</v>
      </c>
      <c r="C36" s="221"/>
      <c r="D36" s="222"/>
      <c r="E36" s="191" t="s">
        <v>237</v>
      </c>
      <c r="F36" s="193"/>
      <c r="G36" s="153"/>
      <c r="H36" s="152"/>
      <c r="I36" s="152"/>
      <c r="J36" s="130"/>
      <c r="K36" s="41" t="s">
        <v>25</v>
      </c>
      <c r="L36" s="41" t="s">
        <v>25</v>
      </c>
      <c r="M36" s="44"/>
      <c r="N36" s="129"/>
      <c r="O36" s="130"/>
    </row>
    <row r="37" spans="2:16" ht="32.25" customHeight="1" x14ac:dyDescent="0.2">
      <c r="B37" s="7" t="s">
        <v>0</v>
      </c>
      <c r="C37" s="56"/>
      <c r="D37" s="291" t="s">
        <v>8</v>
      </c>
      <c r="E37" s="292"/>
      <c r="F37" s="293"/>
      <c r="G37" s="109" t="s">
        <v>63</v>
      </c>
      <c r="H37" s="109" t="s">
        <v>67</v>
      </c>
      <c r="I37" s="109" t="s">
        <v>68</v>
      </c>
      <c r="J37" s="8" t="s">
        <v>1</v>
      </c>
      <c r="K37" s="9" t="s">
        <v>2</v>
      </c>
      <c r="L37" s="9" t="s">
        <v>64</v>
      </c>
      <c r="M37" s="9" t="s">
        <v>156</v>
      </c>
      <c r="N37" s="9" t="s">
        <v>3</v>
      </c>
      <c r="O37" s="9" t="s">
        <v>4</v>
      </c>
    </row>
    <row r="38" spans="2:16" ht="409.6" customHeight="1" x14ac:dyDescent="0.2">
      <c r="B38" s="14">
        <v>3</v>
      </c>
      <c r="C38" s="57">
        <v>5.7</v>
      </c>
      <c r="D38" s="255" t="s">
        <v>238</v>
      </c>
      <c r="E38" s="256"/>
      <c r="F38" s="257"/>
      <c r="G38" s="74" t="s">
        <v>239</v>
      </c>
      <c r="H38" s="13" t="s">
        <v>70</v>
      </c>
      <c r="I38" s="13" t="s">
        <v>72</v>
      </c>
      <c r="J38" s="14" t="s">
        <v>230</v>
      </c>
      <c r="K38" s="14">
        <v>120</v>
      </c>
      <c r="L38" s="14" t="s">
        <v>157</v>
      </c>
      <c r="M38" s="18" t="s">
        <v>99</v>
      </c>
      <c r="N38" s="20">
        <f>O38/K38</f>
        <v>141666.66666666666</v>
      </c>
      <c r="O38" s="21">
        <v>17000000</v>
      </c>
      <c r="P38" s="142"/>
    </row>
    <row r="39" spans="2:16" ht="198.75" customHeight="1" x14ac:dyDescent="0.2">
      <c r="B39" s="14">
        <v>4</v>
      </c>
      <c r="C39" s="14">
        <v>1</v>
      </c>
      <c r="D39" s="270" t="s">
        <v>240</v>
      </c>
      <c r="E39" s="270"/>
      <c r="F39" s="270"/>
      <c r="G39" s="73" t="s">
        <v>241</v>
      </c>
      <c r="H39" s="14" t="s">
        <v>74</v>
      </c>
      <c r="I39" s="14" t="s">
        <v>129</v>
      </c>
      <c r="J39" s="14" t="s">
        <v>230</v>
      </c>
      <c r="K39" s="14">
        <v>70</v>
      </c>
      <c r="L39" s="14" t="s">
        <v>79</v>
      </c>
      <c r="M39" s="18" t="s">
        <v>130</v>
      </c>
      <c r="N39" s="20">
        <f>O39/K39</f>
        <v>57142.857142857145</v>
      </c>
      <c r="O39" s="21">
        <v>4000000</v>
      </c>
      <c r="P39" s="142"/>
    </row>
    <row r="40" spans="2:16" ht="15" customHeight="1" x14ac:dyDescent="0.25">
      <c r="B40" s="19"/>
      <c r="C40" s="127"/>
      <c r="D40" s="263" t="s">
        <v>73</v>
      </c>
      <c r="E40" s="264"/>
      <c r="F40" s="264"/>
      <c r="G40" s="264"/>
      <c r="H40" s="128"/>
      <c r="I40" s="128"/>
      <c r="J40" s="128"/>
      <c r="K40" s="128"/>
      <c r="L40" s="128"/>
      <c r="M40" s="128"/>
      <c r="N40" s="15"/>
      <c r="O40" s="64">
        <f>SUM(O38:O39)</f>
        <v>21000000</v>
      </c>
    </row>
    <row r="41" spans="2:16" ht="32.25" customHeight="1" x14ac:dyDescent="0.2">
      <c r="B41" s="200" t="s">
        <v>104</v>
      </c>
      <c r="C41" s="201"/>
      <c r="D41" s="202"/>
      <c r="E41" s="200" t="s">
        <v>105</v>
      </c>
      <c r="F41" s="201"/>
      <c r="G41" s="201"/>
      <c r="H41" s="201"/>
      <c r="I41" s="201"/>
      <c r="J41" s="201"/>
      <c r="K41" s="201"/>
      <c r="L41" s="201"/>
      <c r="M41" s="201"/>
      <c r="N41" s="201"/>
      <c r="O41" s="202"/>
    </row>
    <row r="42" spans="2:16" ht="23.25" customHeight="1" x14ac:dyDescent="0.2">
      <c r="B42" s="184" t="s">
        <v>22</v>
      </c>
      <c r="C42" s="185"/>
      <c r="D42" s="186"/>
      <c r="E42" s="205" t="s">
        <v>57</v>
      </c>
      <c r="F42" s="206"/>
      <c r="G42" s="138"/>
      <c r="H42" s="138"/>
      <c r="I42" s="138"/>
      <c r="J42" s="138"/>
      <c r="K42" s="138"/>
      <c r="L42" s="138"/>
      <c r="M42" s="138"/>
      <c r="N42" s="138"/>
      <c r="O42" s="139"/>
    </row>
    <row r="43" spans="2:16" ht="23.25" customHeight="1" x14ac:dyDescent="0.2">
      <c r="B43" s="190" t="s">
        <v>20</v>
      </c>
      <c r="C43" s="190"/>
      <c r="D43" s="190"/>
      <c r="E43" s="191" t="s">
        <v>55</v>
      </c>
      <c r="F43" s="192"/>
      <c r="G43" s="192"/>
      <c r="H43" s="192"/>
      <c r="I43" s="192"/>
      <c r="J43" s="192"/>
      <c r="K43" s="192"/>
      <c r="L43" s="192"/>
      <c r="M43" s="192"/>
      <c r="N43" s="192"/>
      <c r="O43" s="193"/>
    </row>
    <row r="44" spans="2:16" ht="22.5" customHeight="1" x14ac:dyDescent="0.2">
      <c r="B44" s="162" t="s">
        <v>14</v>
      </c>
      <c r="C44" s="163"/>
      <c r="D44" s="164"/>
      <c r="E44" s="191" t="s">
        <v>28</v>
      </c>
      <c r="F44" s="192"/>
      <c r="G44" s="192"/>
      <c r="H44" s="192"/>
      <c r="I44" s="192"/>
      <c r="J44" s="192"/>
      <c r="K44" s="192"/>
      <c r="L44" s="192"/>
      <c r="M44" s="192"/>
      <c r="N44" s="192"/>
      <c r="O44" s="193"/>
    </row>
    <row r="45" spans="2:16" ht="24.75" customHeight="1" x14ac:dyDescent="0.2">
      <c r="B45" s="190" t="s">
        <v>21</v>
      </c>
      <c r="C45" s="190"/>
      <c r="D45" s="190"/>
      <c r="E45" s="191" t="s">
        <v>29</v>
      </c>
      <c r="F45" s="192"/>
      <c r="G45" s="192"/>
      <c r="H45" s="192"/>
      <c r="I45" s="192"/>
      <c r="J45" s="192"/>
      <c r="K45" s="192"/>
      <c r="L45" s="192"/>
      <c r="M45" s="192"/>
      <c r="N45" s="192"/>
      <c r="O45" s="193"/>
    </row>
    <row r="46" spans="2:16" ht="24.75" customHeight="1" x14ac:dyDescent="0.2">
      <c r="B46" s="184" t="s">
        <v>213</v>
      </c>
      <c r="C46" s="185"/>
      <c r="D46" s="186"/>
      <c r="E46" s="191" t="s">
        <v>243</v>
      </c>
      <c r="F46" s="192"/>
      <c r="G46" s="192"/>
      <c r="H46" s="192"/>
      <c r="I46" s="192"/>
      <c r="J46" s="192"/>
      <c r="K46" s="192"/>
      <c r="L46" s="192"/>
      <c r="M46" s="122"/>
      <c r="N46" s="122"/>
      <c r="O46" s="123"/>
    </row>
    <row r="47" spans="2:16" ht="24.75" customHeight="1" x14ac:dyDescent="0.2">
      <c r="B47" s="184" t="s">
        <v>214</v>
      </c>
      <c r="C47" s="185"/>
      <c r="D47" s="186"/>
      <c r="E47" s="191" t="s">
        <v>244</v>
      </c>
      <c r="F47" s="192"/>
      <c r="G47" s="122"/>
      <c r="H47" s="122"/>
      <c r="I47" s="122"/>
      <c r="J47" s="122"/>
      <c r="K47" s="122"/>
      <c r="L47" s="122"/>
      <c r="M47" s="122"/>
      <c r="N47" s="122"/>
      <c r="O47" s="123"/>
    </row>
    <row r="48" spans="2:16" ht="24.75" customHeight="1" x14ac:dyDescent="0.2">
      <c r="B48" s="184" t="s">
        <v>215</v>
      </c>
      <c r="C48" s="185"/>
      <c r="D48" s="186"/>
      <c r="E48" s="191" t="s">
        <v>245</v>
      </c>
      <c r="F48" s="192"/>
      <c r="G48" s="122"/>
      <c r="H48" s="122"/>
      <c r="I48" s="122"/>
      <c r="J48" s="122"/>
      <c r="K48" s="122"/>
      <c r="L48" s="122"/>
      <c r="M48" s="122"/>
      <c r="N48" s="122"/>
      <c r="O48" s="123"/>
    </row>
    <row r="49" spans="2:15" ht="24.75" customHeight="1" x14ac:dyDescent="0.2">
      <c r="B49" s="207" t="s">
        <v>216</v>
      </c>
      <c r="C49" s="207"/>
      <c r="D49" s="207"/>
      <c r="E49" s="191" t="s">
        <v>162</v>
      </c>
      <c r="F49" s="192"/>
      <c r="G49" s="122"/>
      <c r="H49" s="122"/>
      <c r="I49" s="122"/>
      <c r="J49" s="122"/>
      <c r="K49" s="122"/>
      <c r="L49" s="122"/>
      <c r="M49" s="122"/>
      <c r="N49" s="122"/>
      <c r="O49" s="123"/>
    </row>
    <row r="50" spans="2:15" ht="24.75" customHeight="1" x14ac:dyDescent="0.2">
      <c r="B50" s="220" t="s">
        <v>217</v>
      </c>
      <c r="C50" s="221"/>
      <c r="D50" s="222"/>
      <c r="E50" s="191" t="s">
        <v>246</v>
      </c>
      <c r="F50" s="192"/>
      <c r="G50" s="122"/>
      <c r="H50" s="122"/>
      <c r="I50" s="122"/>
      <c r="J50" s="122"/>
      <c r="K50" s="122"/>
      <c r="L50" s="122"/>
      <c r="M50" s="122"/>
      <c r="N50" s="122"/>
      <c r="O50" s="123"/>
    </row>
    <row r="51" spans="2:15" ht="18.75" customHeight="1" x14ac:dyDescent="0.2">
      <c r="B51" s="162" t="s">
        <v>16</v>
      </c>
      <c r="C51" s="163"/>
      <c r="D51" s="164"/>
      <c r="E51" s="168" t="s">
        <v>250</v>
      </c>
      <c r="F51" s="169"/>
      <c r="G51" s="170"/>
      <c r="H51" s="120"/>
      <c r="I51" s="120"/>
      <c r="J51" s="196" t="s">
        <v>9</v>
      </c>
      <c r="K51" s="197"/>
      <c r="L51" s="197"/>
      <c r="M51" s="198"/>
      <c r="N51" s="137"/>
      <c r="O51" s="137"/>
    </row>
    <row r="52" spans="2:15" ht="11.25" customHeight="1" x14ac:dyDescent="0.2">
      <c r="B52" s="243"/>
      <c r="C52" s="244"/>
      <c r="D52" s="245"/>
      <c r="E52" s="246"/>
      <c r="F52" s="247"/>
      <c r="G52" s="248"/>
      <c r="H52" s="208"/>
      <c r="I52" s="209"/>
      <c r="J52" s="126" t="s">
        <v>10</v>
      </c>
      <c r="K52" s="137" t="s">
        <v>11</v>
      </c>
      <c r="L52" s="137" t="s">
        <v>12</v>
      </c>
      <c r="M52" s="137" t="s">
        <v>13</v>
      </c>
      <c r="N52" s="251"/>
      <c r="O52" s="252"/>
    </row>
    <row r="53" spans="2:15" ht="9.75" customHeight="1" x14ac:dyDescent="0.2">
      <c r="B53" s="165"/>
      <c r="C53" s="166"/>
      <c r="D53" s="167"/>
      <c r="E53" s="171"/>
      <c r="F53" s="172"/>
      <c r="G53" s="173"/>
      <c r="H53" s="210"/>
      <c r="I53" s="211"/>
      <c r="J53" s="114"/>
      <c r="K53" s="49" t="s">
        <v>25</v>
      </c>
      <c r="L53" s="49" t="s">
        <v>66</v>
      </c>
      <c r="M53" s="49" t="s">
        <v>25</v>
      </c>
      <c r="N53" s="253"/>
      <c r="O53" s="254"/>
    </row>
    <row r="54" spans="2:15" ht="32.25" customHeight="1" x14ac:dyDescent="0.2">
      <c r="B54" s="7" t="s">
        <v>0</v>
      </c>
      <c r="C54" s="56"/>
      <c r="D54" s="174" t="s">
        <v>17</v>
      </c>
      <c r="E54" s="175"/>
      <c r="F54" s="176"/>
      <c r="G54" s="109" t="s">
        <v>63</v>
      </c>
      <c r="H54" s="109" t="s">
        <v>67</v>
      </c>
      <c r="I54" s="109" t="s">
        <v>69</v>
      </c>
      <c r="J54" s="8" t="s">
        <v>1</v>
      </c>
      <c r="K54" s="9" t="s">
        <v>2</v>
      </c>
      <c r="L54" s="9" t="s">
        <v>64</v>
      </c>
      <c r="M54" s="9" t="s">
        <v>156</v>
      </c>
      <c r="N54" s="9" t="s">
        <v>3</v>
      </c>
      <c r="O54" s="9" t="s">
        <v>4</v>
      </c>
    </row>
    <row r="55" spans="2:15" ht="339.75" customHeight="1" x14ac:dyDescent="0.2">
      <c r="B55" s="14">
        <v>5</v>
      </c>
      <c r="C55" s="57" t="s">
        <v>248</v>
      </c>
      <c r="D55" s="255" t="s">
        <v>251</v>
      </c>
      <c r="E55" s="278"/>
      <c r="F55" s="279"/>
      <c r="G55" s="27" t="s">
        <v>249</v>
      </c>
      <c r="H55" s="13" t="s">
        <v>74</v>
      </c>
      <c r="I55" s="13" t="s">
        <v>75</v>
      </c>
      <c r="J55" s="14" t="s">
        <v>162</v>
      </c>
      <c r="K55" s="14">
        <v>1</v>
      </c>
      <c r="L55" s="14" t="s">
        <v>78</v>
      </c>
      <c r="M55" s="14" t="s">
        <v>173</v>
      </c>
      <c r="N55" s="20">
        <v>28000000</v>
      </c>
      <c r="O55" s="20">
        <f>N55*K55</f>
        <v>28000000</v>
      </c>
    </row>
    <row r="56" spans="2:15" ht="15" customHeight="1" x14ac:dyDescent="0.25">
      <c r="B56" s="127"/>
      <c r="C56" s="127"/>
      <c r="D56" s="203" t="s">
        <v>76</v>
      </c>
      <c r="E56" s="204"/>
      <c r="F56" s="204"/>
      <c r="G56" s="204"/>
      <c r="H56" s="204"/>
      <c r="I56" s="204"/>
      <c r="J56" s="128"/>
      <c r="K56" s="128"/>
      <c r="L56" s="128"/>
      <c r="M56" s="128"/>
      <c r="N56" s="15"/>
      <c r="O56" s="39">
        <f>SUM(O55:O55)</f>
        <v>28000000</v>
      </c>
    </row>
    <row r="57" spans="2:15" ht="32.25" customHeight="1" x14ac:dyDescent="0.2">
      <c r="B57" s="195" t="s">
        <v>106</v>
      </c>
      <c r="C57" s="195"/>
      <c r="D57" s="195"/>
      <c r="E57" s="200" t="s">
        <v>107</v>
      </c>
      <c r="F57" s="201"/>
      <c r="G57" s="201"/>
      <c r="H57" s="201"/>
      <c r="I57" s="201"/>
      <c r="J57" s="201"/>
      <c r="K57" s="201"/>
      <c r="L57" s="201"/>
      <c r="M57" s="201"/>
      <c r="N57" s="201"/>
      <c r="O57" s="202"/>
    </row>
    <row r="58" spans="2:15" ht="23.25" customHeight="1" x14ac:dyDescent="0.2">
      <c r="B58" s="184" t="s">
        <v>22</v>
      </c>
      <c r="C58" s="185"/>
      <c r="D58" s="186"/>
      <c r="E58" s="294" t="s">
        <v>58</v>
      </c>
      <c r="F58" s="295"/>
      <c r="G58" s="295"/>
      <c r="H58" s="110"/>
      <c r="I58" s="110"/>
      <c r="J58" s="110"/>
      <c r="K58" s="110"/>
      <c r="L58" s="110"/>
      <c r="M58" s="110"/>
      <c r="N58" s="110"/>
      <c r="O58" s="133"/>
    </row>
    <row r="59" spans="2:15" ht="23.25" customHeight="1" x14ac:dyDescent="0.2">
      <c r="B59" s="190" t="s">
        <v>20</v>
      </c>
      <c r="C59" s="190"/>
      <c r="D59" s="190"/>
      <c r="E59" s="191" t="s">
        <v>56</v>
      </c>
      <c r="F59" s="192"/>
      <c r="G59" s="192"/>
      <c r="H59" s="192"/>
      <c r="I59" s="192"/>
      <c r="J59" s="192"/>
      <c r="K59" s="192"/>
      <c r="L59" s="192"/>
      <c r="M59" s="192"/>
      <c r="N59" s="192"/>
      <c r="O59" s="193"/>
    </row>
    <row r="60" spans="2:15" ht="24.75" customHeight="1" x14ac:dyDescent="0.2">
      <c r="B60" s="162" t="s">
        <v>14</v>
      </c>
      <c r="C60" s="163"/>
      <c r="D60" s="164"/>
      <c r="E60" s="191" t="s">
        <v>30</v>
      </c>
      <c r="F60" s="192"/>
      <c r="G60" s="192"/>
      <c r="H60" s="192"/>
      <c r="I60" s="192"/>
      <c r="J60" s="192"/>
      <c r="K60" s="192"/>
      <c r="L60" s="192"/>
      <c r="M60" s="192"/>
      <c r="N60" s="192"/>
      <c r="O60" s="193"/>
    </row>
    <row r="61" spans="2:15" ht="29.25" customHeight="1" x14ac:dyDescent="0.2">
      <c r="B61" s="190" t="s">
        <v>21</v>
      </c>
      <c r="C61" s="190"/>
      <c r="D61" s="190"/>
      <c r="E61" s="191" t="s">
        <v>31</v>
      </c>
      <c r="F61" s="192"/>
      <c r="G61" s="192"/>
      <c r="H61" s="192"/>
      <c r="I61" s="192"/>
      <c r="J61" s="192"/>
      <c r="K61" s="192"/>
      <c r="L61" s="192"/>
      <c r="M61" s="192"/>
      <c r="N61" s="192"/>
      <c r="O61" s="193"/>
    </row>
    <row r="62" spans="2:15" ht="29.25" customHeight="1" x14ac:dyDescent="0.2">
      <c r="B62" s="184" t="s">
        <v>213</v>
      </c>
      <c r="C62" s="185"/>
      <c r="D62" s="186"/>
      <c r="E62" s="191" t="s">
        <v>254</v>
      </c>
      <c r="F62" s="192"/>
      <c r="G62" s="119"/>
      <c r="H62" s="122"/>
      <c r="I62" s="122"/>
      <c r="J62" s="122"/>
      <c r="K62" s="122"/>
      <c r="L62" s="122"/>
      <c r="M62" s="122"/>
      <c r="N62" s="122"/>
      <c r="O62" s="123"/>
    </row>
    <row r="63" spans="2:15" ht="29.25" customHeight="1" x14ac:dyDescent="0.2">
      <c r="B63" s="184" t="s">
        <v>214</v>
      </c>
      <c r="C63" s="185"/>
      <c r="D63" s="186"/>
      <c r="E63" s="191" t="s">
        <v>255</v>
      </c>
      <c r="F63" s="192"/>
      <c r="G63" s="119"/>
      <c r="H63" s="122"/>
      <c r="I63" s="122"/>
      <c r="J63" s="122"/>
      <c r="K63" s="122"/>
      <c r="L63" s="122"/>
      <c r="M63" s="122"/>
      <c r="N63" s="122"/>
      <c r="O63" s="123"/>
    </row>
    <row r="64" spans="2:15" ht="29.25" customHeight="1" x14ac:dyDescent="0.2">
      <c r="B64" s="184" t="s">
        <v>215</v>
      </c>
      <c r="C64" s="185"/>
      <c r="D64" s="186"/>
      <c r="E64" s="191" t="s">
        <v>256</v>
      </c>
      <c r="F64" s="192"/>
      <c r="G64" s="119"/>
      <c r="H64" s="122"/>
      <c r="I64" s="122"/>
      <c r="J64" s="122"/>
      <c r="K64" s="122"/>
      <c r="L64" s="122"/>
      <c r="M64" s="122"/>
      <c r="N64" s="122"/>
      <c r="O64" s="123"/>
    </row>
    <row r="65" spans="2:17" ht="29.25" customHeight="1" x14ac:dyDescent="0.2">
      <c r="B65" s="207" t="s">
        <v>216</v>
      </c>
      <c r="C65" s="207"/>
      <c r="D65" s="207"/>
      <c r="E65" s="191" t="s">
        <v>257</v>
      </c>
      <c r="F65" s="192"/>
      <c r="G65" s="119"/>
      <c r="H65" s="122"/>
      <c r="I65" s="122"/>
      <c r="J65" s="122"/>
      <c r="K65" s="122"/>
      <c r="L65" s="122"/>
      <c r="M65" s="122"/>
      <c r="N65" s="122"/>
      <c r="O65" s="123"/>
    </row>
    <row r="66" spans="2:17" ht="29.25" customHeight="1" x14ac:dyDescent="0.2">
      <c r="B66" s="220" t="s">
        <v>217</v>
      </c>
      <c r="C66" s="221"/>
      <c r="D66" s="222"/>
      <c r="E66" s="191" t="s">
        <v>258</v>
      </c>
      <c r="F66" s="192"/>
      <c r="G66" s="119"/>
      <c r="H66" s="196" t="s">
        <v>9</v>
      </c>
      <c r="I66" s="197"/>
      <c r="J66" s="197"/>
      <c r="K66" s="197"/>
      <c r="L66" s="197"/>
      <c r="M66" s="197"/>
      <c r="N66" s="197"/>
      <c r="O66" s="198"/>
    </row>
    <row r="67" spans="2:17" ht="18" customHeight="1" x14ac:dyDescent="0.2">
      <c r="B67" s="220" t="s">
        <v>16</v>
      </c>
      <c r="C67" s="221"/>
      <c r="D67" s="222"/>
      <c r="E67" s="191" t="s">
        <v>259</v>
      </c>
      <c r="F67" s="192"/>
      <c r="G67" s="193"/>
      <c r="H67" s="218"/>
      <c r="I67" s="219"/>
      <c r="J67" s="137" t="s">
        <v>10</v>
      </c>
      <c r="K67" s="137" t="s">
        <v>11</v>
      </c>
      <c r="L67" s="137" t="s">
        <v>12</v>
      </c>
      <c r="M67" s="137" t="s">
        <v>13</v>
      </c>
      <c r="N67" s="218"/>
      <c r="O67" s="219"/>
    </row>
    <row r="68" spans="2:17" ht="17.25" customHeight="1" x14ac:dyDescent="0.2">
      <c r="B68" s="265"/>
      <c r="C68" s="265"/>
      <c r="D68" s="265"/>
      <c r="E68" s="199"/>
      <c r="F68" s="199"/>
      <c r="G68" s="199"/>
      <c r="H68" s="194"/>
      <c r="I68" s="194"/>
      <c r="J68" s="137"/>
      <c r="K68" s="42" t="s">
        <v>25</v>
      </c>
      <c r="L68" s="42" t="s">
        <v>25</v>
      </c>
      <c r="M68" s="42" t="s">
        <v>25</v>
      </c>
      <c r="N68" s="196"/>
      <c r="O68" s="198"/>
    </row>
    <row r="69" spans="2:17" ht="16.5" hidden="1" customHeight="1" x14ac:dyDescent="0.2">
      <c r="B69" s="265"/>
      <c r="C69" s="265"/>
      <c r="D69" s="265"/>
      <c r="E69" s="199"/>
      <c r="F69" s="199"/>
      <c r="G69" s="199"/>
      <c r="H69" s="194"/>
      <c r="I69" s="194"/>
      <c r="J69" s="152"/>
      <c r="K69" s="152" t="s">
        <v>25</v>
      </c>
      <c r="L69" s="6" t="s">
        <v>66</v>
      </c>
      <c r="M69" s="6"/>
      <c r="N69" s="2"/>
      <c r="O69" s="3"/>
    </row>
    <row r="70" spans="2:17" ht="14.25" hidden="1" customHeight="1" x14ac:dyDescent="0.2">
      <c r="B70" s="265"/>
      <c r="C70" s="265"/>
      <c r="D70" s="265"/>
      <c r="E70" s="199"/>
      <c r="F70" s="199"/>
      <c r="G70" s="199"/>
      <c r="H70" s="194"/>
      <c r="I70" s="194"/>
      <c r="J70" s="152"/>
      <c r="K70" s="152" t="s">
        <v>66</v>
      </c>
      <c r="L70" s="6" t="s">
        <v>66</v>
      </c>
      <c r="M70" s="6"/>
      <c r="N70" s="4"/>
      <c r="O70" s="5"/>
    </row>
    <row r="71" spans="2:17" ht="51" customHeight="1" x14ac:dyDescent="0.2">
      <c r="B71" s="106" t="s">
        <v>0</v>
      </c>
      <c r="C71" s="106"/>
      <c r="D71" s="280" t="s">
        <v>17</v>
      </c>
      <c r="E71" s="280"/>
      <c r="F71" s="280"/>
      <c r="G71" s="132" t="s">
        <v>63</v>
      </c>
      <c r="H71" s="132" t="s">
        <v>67</v>
      </c>
      <c r="I71" s="132" t="s">
        <v>69</v>
      </c>
      <c r="J71" s="96" t="s">
        <v>1</v>
      </c>
      <c r="K71" s="132" t="s">
        <v>2</v>
      </c>
      <c r="L71" s="9" t="s">
        <v>64</v>
      </c>
      <c r="M71" s="9" t="s">
        <v>156</v>
      </c>
      <c r="N71" s="9" t="s">
        <v>3</v>
      </c>
      <c r="O71" s="9" t="s">
        <v>4</v>
      </c>
    </row>
    <row r="72" spans="2:17" ht="213.75" customHeight="1" x14ac:dyDescent="0.2">
      <c r="B72" s="14">
        <v>6</v>
      </c>
      <c r="C72" s="57" t="s">
        <v>252</v>
      </c>
      <c r="D72" s="281" t="s">
        <v>261</v>
      </c>
      <c r="E72" s="282"/>
      <c r="F72" s="283"/>
      <c r="G72" s="12" t="s">
        <v>270</v>
      </c>
      <c r="H72" s="13" t="s">
        <v>260</v>
      </c>
      <c r="I72" s="13" t="s">
        <v>117</v>
      </c>
      <c r="J72" s="14" t="s">
        <v>230</v>
      </c>
      <c r="K72" s="14">
        <v>180</v>
      </c>
      <c r="L72" s="14" t="s">
        <v>158</v>
      </c>
      <c r="M72" s="14" t="s">
        <v>184</v>
      </c>
      <c r="N72" s="20">
        <f>O72/K72</f>
        <v>72222.222222222219</v>
      </c>
      <c r="O72" s="20">
        <v>13000000</v>
      </c>
    </row>
    <row r="73" spans="2:17" ht="212.25" customHeight="1" x14ac:dyDescent="0.2">
      <c r="B73" s="14">
        <v>7</v>
      </c>
      <c r="C73" s="57" t="s">
        <v>225</v>
      </c>
      <c r="D73" s="271" t="s">
        <v>174</v>
      </c>
      <c r="E73" s="272"/>
      <c r="F73" s="273"/>
      <c r="G73" s="112" t="s">
        <v>271</v>
      </c>
      <c r="H73" s="13" t="s">
        <v>74</v>
      </c>
      <c r="I73" s="13" t="s">
        <v>80</v>
      </c>
      <c r="J73" s="14" t="s">
        <v>128</v>
      </c>
      <c r="K73" s="14">
        <v>6</v>
      </c>
      <c r="L73" s="14" t="s">
        <v>159</v>
      </c>
      <c r="M73" s="14" t="s">
        <v>175</v>
      </c>
      <c r="N73" s="20">
        <f>12000000/6</f>
        <v>2000000</v>
      </c>
      <c r="O73" s="21">
        <f>N73*K73</f>
        <v>12000000</v>
      </c>
      <c r="Q73" s="143"/>
    </row>
    <row r="74" spans="2:17" ht="15" customHeight="1" x14ac:dyDescent="0.25">
      <c r="B74" s="203" t="s">
        <v>34</v>
      </c>
      <c r="C74" s="204"/>
      <c r="D74" s="204"/>
      <c r="E74" s="204"/>
      <c r="F74" s="128"/>
      <c r="G74" s="128"/>
      <c r="H74" s="128"/>
      <c r="I74" s="128"/>
      <c r="J74" s="128"/>
      <c r="K74" s="128"/>
      <c r="L74" s="128"/>
      <c r="M74" s="128"/>
      <c r="N74" s="15"/>
      <c r="O74" s="39">
        <f>O72+O73</f>
        <v>25000000</v>
      </c>
    </row>
    <row r="75" spans="2:17" ht="32.25" customHeight="1" x14ac:dyDescent="0.2">
      <c r="B75" s="195" t="s">
        <v>108</v>
      </c>
      <c r="C75" s="195"/>
      <c r="D75" s="195"/>
      <c r="E75" s="200" t="s">
        <v>101</v>
      </c>
      <c r="F75" s="201"/>
      <c r="G75" s="201"/>
      <c r="H75" s="201"/>
      <c r="I75" s="201"/>
      <c r="J75" s="201"/>
      <c r="K75" s="201"/>
      <c r="L75" s="201"/>
      <c r="M75" s="201"/>
      <c r="N75" s="201"/>
      <c r="O75" s="202"/>
    </row>
    <row r="76" spans="2:17" ht="24.75" customHeight="1" x14ac:dyDescent="0.2">
      <c r="B76" s="184" t="s">
        <v>22</v>
      </c>
      <c r="C76" s="185"/>
      <c r="D76" s="186"/>
      <c r="E76" s="187" t="s">
        <v>59</v>
      </c>
      <c r="F76" s="188"/>
      <c r="G76" s="188"/>
      <c r="H76" s="188"/>
      <c r="I76" s="188"/>
      <c r="J76" s="188"/>
      <c r="K76" s="188"/>
      <c r="L76" s="188"/>
      <c r="M76" s="188"/>
      <c r="N76" s="188"/>
      <c r="O76" s="189"/>
    </row>
    <row r="77" spans="2:17" ht="18.75" customHeight="1" x14ac:dyDescent="0.2">
      <c r="B77" s="190" t="s">
        <v>7</v>
      </c>
      <c r="C77" s="190"/>
      <c r="D77" s="190"/>
      <c r="E77" s="191" t="s">
        <v>56</v>
      </c>
      <c r="F77" s="192"/>
      <c r="G77" s="192"/>
      <c r="H77" s="192"/>
      <c r="I77" s="192"/>
      <c r="J77" s="192"/>
      <c r="K77" s="192"/>
      <c r="L77" s="192"/>
      <c r="M77" s="192"/>
      <c r="N77" s="192"/>
      <c r="O77" s="193"/>
    </row>
    <row r="78" spans="2:17" ht="20.25" customHeight="1" x14ac:dyDescent="0.2">
      <c r="B78" s="162" t="s">
        <v>5</v>
      </c>
      <c r="C78" s="163"/>
      <c r="D78" s="164"/>
      <c r="E78" s="191" t="s">
        <v>33</v>
      </c>
      <c r="F78" s="192"/>
      <c r="G78" s="192"/>
      <c r="H78" s="192"/>
      <c r="I78" s="192"/>
      <c r="J78" s="192"/>
      <c r="K78" s="192"/>
      <c r="L78" s="192"/>
      <c r="M78" s="192"/>
      <c r="N78" s="192"/>
      <c r="O78" s="193"/>
    </row>
    <row r="79" spans="2:17" ht="25.5" customHeight="1" x14ac:dyDescent="0.2">
      <c r="B79" s="190" t="s">
        <v>6</v>
      </c>
      <c r="C79" s="190"/>
      <c r="D79" s="190"/>
      <c r="E79" s="191" t="s">
        <v>32</v>
      </c>
      <c r="F79" s="192"/>
      <c r="G79" s="192"/>
      <c r="H79" s="192"/>
      <c r="I79" s="192"/>
      <c r="J79" s="192"/>
      <c r="K79" s="192"/>
      <c r="L79" s="192"/>
      <c r="M79" s="192"/>
      <c r="N79" s="192"/>
      <c r="O79" s="193"/>
    </row>
    <row r="80" spans="2:17" ht="25.5" customHeight="1" x14ac:dyDescent="0.2">
      <c r="B80" s="184" t="s">
        <v>213</v>
      </c>
      <c r="C80" s="185"/>
      <c r="D80" s="186"/>
      <c r="E80" s="191" t="s">
        <v>262</v>
      </c>
      <c r="F80" s="192"/>
      <c r="G80" s="192"/>
      <c r="H80" s="119"/>
      <c r="I80" s="119"/>
      <c r="J80" s="122"/>
      <c r="K80" s="122"/>
      <c r="L80" s="122"/>
      <c r="M80" s="122"/>
      <c r="N80" s="122"/>
      <c r="O80" s="123"/>
    </row>
    <row r="81" spans="1:18" ht="25.5" customHeight="1" x14ac:dyDescent="0.2">
      <c r="B81" s="184" t="s">
        <v>214</v>
      </c>
      <c r="C81" s="185"/>
      <c r="D81" s="186"/>
      <c r="E81" s="191" t="s">
        <v>263</v>
      </c>
      <c r="F81" s="192"/>
      <c r="G81" s="119"/>
      <c r="H81" s="119"/>
      <c r="I81" s="119"/>
      <c r="J81" s="122"/>
      <c r="K81" s="122"/>
      <c r="L81" s="122"/>
      <c r="M81" s="122"/>
      <c r="N81" s="122"/>
      <c r="O81" s="123"/>
    </row>
    <row r="82" spans="1:18" ht="25.5" customHeight="1" x14ac:dyDescent="0.2">
      <c r="B82" s="184" t="s">
        <v>215</v>
      </c>
      <c r="C82" s="185"/>
      <c r="D82" s="186"/>
      <c r="E82" s="191" t="s">
        <v>264</v>
      </c>
      <c r="F82" s="192"/>
      <c r="G82" s="119"/>
      <c r="H82" s="119"/>
      <c r="I82" s="119"/>
      <c r="J82" s="122"/>
      <c r="K82" s="122"/>
      <c r="L82" s="122"/>
      <c r="M82" s="122"/>
      <c r="N82" s="122"/>
      <c r="O82" s="123"/>
    </row>
    <row r="83" spans="1:18" ht="15.75" customHeight="1" x14ac:dyDescent="0.2">
      <c r="B83" s="207" t="s">
        <v>216</v>
      </c>
      <c r="C83" s="207"/>
      <c r="D83" s="207"/>
      <c r="E83" s="199" t="s">
        <v>311</v>
      </c>
      <c r="F83" s="199"/>
      <c r="G83" s="199"/>
      <c r="H83" s="208"/>
      <c r="I83" s="209"/>
      <c r="J83" s="196" t="s">
        <v>9</v>
      </c>
      <c r="K83" s="197"/>
      <c r="L83" s="197"/>
      <c r="M83" s="198"/>
      <c r="N83" s="137"/>
      <c r="O83" s="137"/>
    </row>
    <row r="84" spans="1:18" ht="16.5" hidden="1" customHeight="1" x14ac:dyDescent="0.2">
      <c r="B84" s="220" t="s">
        <v>217</v>
      </c>
      <c r="C84" s="221"/>
      <c r="D84" s="222"/>
      <c r="E84" s="199"/>
      <c r="F84" s="199"/>
      <c r="G84" s="199"/>
      <c r="H84" s="249"/>
      <c r="I84" s="250"/>
      <c r="J84" s="126" t="s">
        <v>10</v>
      </c>
      <c r="K84" s="137" t="s">
        <v>11</v>
      </c>
      <c r="L84" s="137" t="s">
        <v>12</v>
      </c>
      <c r="M84" s="137" t="s">
        <v>13</v>
      </c>
      <c r="N84" s="251"/>
      <c r="O84" s="252"/>
    </row>
    <row r="85" spans="1:18" ht="16.5" hidden="1" customHeight="1" x14ac:dyDescent="0.2">
      <c r="B85" s="220" t="s">
        <v>16</v>
      </c>
      <c r="C85" s="221"/>
      <c r="D85" s="222"/>
      <c r="E85" s="199"/>
      <c r="F85" s="199"/>
      <c r="G85" s="199"/>
      <c r="H85" s="210"/>
      <c r="I85" s="211"/>
      <c r="J85" s="114"/>
      <c r="K85" s="6" t="s">
        <v>25</v>
      </c>
      <c r="L85" s="6" t="s">
        <v>66</v>
      </c>
      <c r="M85" s="6"/>
      <c r="N85" s="253"/>
      <c r="O85" s="254"/>
    </row>
    <row r="86" spans="1:18" ht="16.5" customHeight="1" x14ac:dyDescent="0.2">
      <c r="B86" s="190" t="s">
        <v>217</v>
      </c>
      <c r="C86" s="190"/>
      <c r="D86" s="190"/>
      <c r="E86" s="191" t="s">
        <v>246</v>
      </c>
      <c r="F86" s="193"/>
      <c r="G86" s="131"/>
      <c r="H86" s="113"/>
      <c r="I86" s="114"/>
      <c r="J86" s="137" t="s">
        <v>10</v>
      </c>
      <c r="K86" s="137" t="s">
        <v>11</v>
      </c>
      <c r="L86" s="137" t="s">
        <v>12</v>
      </c>
      <c r="M86" s="137" t="s">
        <v>13</v>
      </c>
      <c r="N86" s="129"/>
      <c r="O86" s="130"/>
    </row>
    <row r="87" spans="1:18" ht="16.5" customHeight="1" x14ac:dyDescent="0.2">
      <c r="B87" s="184" t="s">
        <v>16</v>
      </c>
      <c r="C87" s="185"/>
      <c r="D87" s="186"/>
      <c r="E87" s="191" t="s">
        <v>267</v>
      </c>
      <c r="F87" s="192"/>
      <c r="G87" s="193"/>
      <c r="H87" s="113"/>
      <c r="I87" s="114"/>
      <c r="J87" s="126"/>
      <c r="K87" s="137"/>
      <c r="L87" s="137"/>
      <c r="M87" s="137"/>
      <c r="N87" s="129"/>
      <c r="O87" s="130"/>
    </row>
    <row r="88" spans="1:18" ht="16.5" customHeight="1" x14ac:dyDescent="0.2">
      <c r="B88" s="116"/>
      <c r="C88" s="117"/>
      <c r="D88" s="117"/>
      <c r="E88" s="319"/>
      <c r="F88" s="319"/>
      <c r="G88" s="121"/>
      <c r="H88" s="113"/>
      <c r="I88" s="114"/>
      <c r="J88" s="126"/>
      <c r="K88" s="42" t="s">
        <v>25</v>
      </c>
      <c r="L88" s="67"/>
      <c r="M88" s="67"/>
      <c r="N88" s="129"/>
      <c r="O88" s="130"/>
    </row>
    <row r="89" spans="1:18" ht="32.25" customHeight="1" x14ac:dyDescent="0.2">
      <c r="B89" s="7" t="s">
        <v>0</v>
      </c>
      <c r="C89" s="56" t="s">
        <v>155</v>
      </c>
      <c r="D89" s="174" t="s">
        <v>17</v>
      </c>
      <c r="E89" s="175"/>
      <c r="F89" s="176"/>
      <c r="G89" s="109" t="s">
        <v>63</v>
      </c>
      <c r="H89" s="109" t="s">
        <v>67</v>
      </c>
      <c r="I89" s="109" t="s">
        <v>69</v>
      </c>
      <c r="J89" s="8" t="s">
        <v>1</v>
      </c>
      <c r="K89" s="9" t="s">
        <v>2</v>
      </c>
      <c r="L89" s="9" t="s">
        <v>64</v>
      </c>
      <c r="M89" s="9" t="s">
        <v>156</v>
      </c>
      <c r="N89" s="9" t="s">
        <v>3</v>
      </c>
      <c r="O89" s="9" t="s">
        <v>4</v>
      </c>
    </row>
    <row r="90" spans="1:18" ht="360.75" customHeight="1" x14ac:dyDescent="0.2">
      <c r="B90" s="22">
        <v>8</v>
      </c>
      <c r="C90" s="58">
        <v>6</v>
      </c>
      <c r="D90" s="255" t="s">
        <v>268</v>
      </c>
      <c r="E90" s="256"/>
      <c r="F90" s="257"/>
      <c r="G90" s="70" t="s">
        <v>272</v>
      </c>
      <c r="H90" s="23" t="s">
        <v>74</v>
      </c>
      <c r="I90" s="23" t="s">
        <v>81</v>
      </c>
      <c r="J90" s="22" t="s">
        <v>269</v>
      </c>
      <c r="K90" s="22">
        <v>60</v>
      </c>
      <c r="L90" s="105" t="s">
        <v>157</v>
      </c>
      <c r="M90" s="22" t="s">
        <v>99</v>
      </c>
      <c r="N90" s="24">
        <f>O90/K90</f>
        <v>266666.66666666669</v>
      </c>
      <c r="O90" s="104">
        <v>16000000</v>
      </c>
    </row>
    <row r="91" spans="1:18" ht="234" customHeight="1" x14ac:dyDescent="0.2">
      <c r="B91" s="25">
        <v>9</v>
      </c>
      <c r="C91" s="59" t="s">
        <v>225</v>
      </c>
      <c r="D91" s="258" t="s">
        <v>194</v>
      </c>
      <c r="E91" s="259"/>
      <c r="F91" s="260"/>
      <c r="G91" s="71" t="s">
        <v>273</v>
      </c>
      <c r="H91" s="22" t="s">
        <v>84</v>
      </c>
      <c r="I91" s="22" t="s">
        <v>81</v>
      </c>
      <c r="J91" s="105" t="s">
        <v>160</v>
      </c>
      <c r="K91" s="65">
        <v>48</v>
      </c>
      <c r="L91" s="45" t="s">
        <v>83</v>
      </c>
      <c r="M91" s="45" t="s">
        <v>131</v>
      </c>
      <c r="N91" s="104">
        <f>O91/K91</f>
        <v>187500</v>
      </c>
      <c r="O91" s="24">
        <v>9000000</v>
      </c>
      <c r="R91" s="144"/>
    </row>
    <row r="92" spans="1:18" ht="242.25" customHeight="1" x14ac:dyDescent="0.2">
      <c r="A92" s="145"/>
      <c r="B92" s="14">
        <v>10</v>
      </c>
      <c r="C92" s="57" t="s">
        <v>266</v>
      </c>
      <c r="D92" s="271" t="s">
        <v>195</v>
      </c>
      <c r="E92" s="272"/>
      <c r="F92" s="273"/>
      <c r="G92" s="17" t="s">
        <v>274</v>
      </c>
      <c r="H92" s="14" t="s">
        <v>77</v>
      </c>
      <c r="I92" s="14" t="s">
        <v>133</v>
      </c>
      <c r="J92" s="55" t="s">
        <v>164</v>
      </c>
      <c r="K92" s="26">
        <v>120</v>
      </c>
      <c r="L92" s="26" t="s">
        <v>161</v>
      </c>
      <c r="M92" s="26" t="s">
        <v>134</v>
      </c>
      <c r="N92" s="20">
        <f>10000000/120</f>
        <v>83333.333333333328</v>
      </c>
      <c r="O92" s="20">
        <f>N92*120</f>
        <v>10000000</v>
      </c>
    </row>
    <row r="93" spans="1:18" ht="15" customHeight="1" x14ac:dyDescent="0.25">
      <c r="B93" s="46"/>
      <c r="C93" s="135"/>
      <c r="D93" s="261" t="s">
        <v>85</v>
      </c>
      <c r="E93" s="262"/>
      <c r="F93" s="262"/>
      <c r="G93" s="262"/>
      <c r="H93" s="136"/>
      <c r="I93" s="136"/>
      <c r="J93" s="136"/>
      <c r="K93" s="136"/>
      <c r="L93" s="136"/>
      <c r="M93" s="136"/>
      <c r="N93" s="47"/>
      <c r="O93" s="48">
        <f>O90+O91+O92</f>
        <v>35000000</v>
      </c>
    </row>
    <row r="94" spans="1:18" ht="32.25" customHeight="1" x14ac:dyDescent="0.2">
      <c r="B94" s="195" t="s">
        <v>110</v>
      </c>
      <c r="C94" s="195"/>
      <c r="D94" s="195"/>
      <c r="E94" s="200" t="s">
        <v>109</v>
      </c>
      <c r="F94" s="201"/>
      <c r="G94" s="201"/>
      <c r="H94" s="201"/>
      <c r="I94" s="201"/>
      <c r="J94" s="201"/>
      <c r="K94" s="201"/>
      <c r="L94" s="201"/>
      <c r="M94" s="201"/>
      <c r="N94" s="201"/>
      <c r="O94" s="202"/>
    </row>
    <row r="95" spans="1:18" ht="48" customHeight="1" x14ac:dyDescent="0.2">
      <c r="B95" s="184" t="s">
        <v>22</v>
      </c>
      <c r="C95" s="185"/>
      <c r="D95" s="186"/>
      <c r="E95" s="187" t="s">
        <v>60</v>
      </c>
      <c r="F95" s="188"/>
      <c r="G95" s="188"/>
      <c r="H95" s="110"/>
      <c r="I95" s="110"/>
      <c r="J95" s="110"/>
      <c r="K95" s="110"/>
      <c r="L95" s="110"/>
      <c r="M95" s="110"/>
      <c r="N95" s="110"/>
      <c r="O95" s="133"/>
    </row>
    <row r="96" spans="1:18" ht="33" customHeight="1" x14ac:dyDescent="0.2">
      <c r="B96" s="190" t="s">
        <v>7</v>
      </c>
      <c r="C96" s="190"/>
      <c r="D96" s="190"/>
      <c r="E96" s="191" t="s">
        <v>56</v>
      </c>
      <c r="F96" s="192"/>
      <c r="G96" s="192"/>
      <c r="H96" s="192"/>
      <c r="I96" s="192"/>
      <c r="J96" s="192"/>
      <c r="K96" s="192"/>
      <c r="L96" s="192"/>
      <c r="M96" s="192"/>
      <c r="N96" s="192"/>
      <c r="O96" s="193"/>
    </row>
    <row r="97" spans="2:15" ht="22.5" customHeight="1" x14ac:dyDescent="0.2">
      <c r="B97" s="162" t="s">
        <v>5</v>
      </c>
      <c r="C97" s="163"/>
      <c r="D97" s="164"/>
      <c r="E97" s="191" t="s">
        <v>36</v>
      </c>
      <c r="F97" s="192"/>
      <c r="G97" s="192"/>
      <c r="H97" s="192"/>
      <c r="I97" s="192"/>
      <c r="J97" s="192"/>
      <c r="K97" s="192"/>
      <c r="L97" s="192"/>
      <c r="M97" s="192"/>
      <c r="N97" s="192"/>
      <c r="O97" s="193"/>
    </row>
    <row r="98" spans="2:15" ht="24" customHeight="1" x14ac:dyDescent="0.2">
      <c r="B98" s="212"/>
      <c r="C98" s="213"/>
      <c r="D98" s="214"/>
      <c r="E98" s="191" t="s">
        <v>37</v>
      </c>
      <c r="F98" s="192"/>
      <c r="G98" s="192"/>
      <c r="H98" s="192"/>
      <c r="I98" s="192"/>
      <c r="J98" s="192"/>
      <c r="K98" s="192"/>
      <c r="L98" s="192"/>
      <c r="M98" s="192"/>
      <c r="N98" s="192"/>
      <c r="O98" s="193"/>
    </row>
    <row r="99" spans="2:15" ht="20.25" customHeight="1" x14ac:dyDescent="0.2">
      <c r="B99" s="215"/>
      <c r="C99" s="216"/>
      <c r="D99" s="217"/>
      <c r="E99" s="191" t="s">
        <v>40</v>
      </c>
      <c r="F99" s="192"/>
      <c r="G99" s="192"/>
      <c r="H99" s="192"/>
      <c r="I99" s="192"/>
      <c r="J99" s="192"/>
      <c r="K99" s="192"/>
      <c r="L99" s="192"/>
      <c r="M99" s="192"/>
      <c r="N99" s="192"/>
      <c r="O99" s="193"/>
    </row>
    <row r="100" spans="2:15" ht="19.5" customHeight="1" x14ac:dyDescent="0.2">
      <c r="B100" s="162" t="s">
        <v>6</v>
      </c>
      <c r="C100" s="163"/>
      <c r="D100" s="164"/>
      <c r="E100" s="191" t="s">
        <v>35</v>
      </c>
      <c r="F100" s="192"/>
      <c r="G100" s="192"/>
      <c r="H100" s="192"/>
      <c r="I100" s="192"/>
      <c r="J100" s="192"/>
      <c r="K100" s="192"/>
      <c r="L100" s="192"/>
      <c r="M100" s="192"/>
      <c r="N100" s="192"/>
      <c r="O100" s="193"/>
    </row>
    <row r="101" spans="2:15" ht="20.25" customHeight="1" x14ac:dyDescent="0.2">
      <c r="B101" s="212"/>
      <c r="C101" s="213"/>
      <c r="D101" s="214"/>
      <c r="E101" s="191" t="s">
        <v>39</v>
      </c>
      <c r="F101" s="192"/>
      <c r="G101" s="192"/>
      <c r="H101" s="192"/>
      <c r="I101" s="192"/>
      <c r="J101" s="192"/>
      <c r="K101" s="192"/>
      <c r="L101" s="192"/>
      <c r="M101" s="192"/>
      <c r="N101" s="192"/>
      <c r="O101" s="193"/>
    </row>
    <row r="102" spans="2:15" ht="20.25" customHeight="1" x14ac:dyDescent="0.2">
      <c r="B102" s="215"/>
      <c r="C102" s="216"/>
      <c r="D102" s="217"/>
      <c r="E102" s="191" t="s">
        <v>38</v>
      </c>
      <c r="F102" s="192"/>
      <c r="G102" s="192"/>
      <c r="H102" s="192"/>
      <c r="I102" s="192"/>
      <c r="J102" s="192"/>
      <c r="K102" s="192"/>
      <c r="L102" s="192"/>
      <c r="M102" s="192"/>
      <c r="N102" s="192"/>
      <c r="O102" s="193"/>
    </row>
    <row r="103" spans="2:15" ht="20.25" customHeight="1" x14ac:dyDescent="0.2">
      <c r="B103" s="184" t="s">
        <v>213</v>
      </c>
      <c r="C103" s="185"/>
      <c r="D103" s="186"/>
      <c r="E103" s="191" t="s">
        <v>275</v>
      </c>
      <c r="F103" s="192"/>
      <c r="G103" s="119"/>
      <c r="H103" s="119"/>
      <c r="I103" s="119"/>
      <c r="J103" s="122"/>
      <c r="K103" s="122"/>
      <c r="L103" s="122"/>
      <c r="M103" s="122"/>
      <c r="N103" s="122"/>
      <c r="O103" s="123"/>
    </row>
    <row r="104" spans="2:15" ht="20.25" customHeight="1" x14ac:dyDescent="0.2">
      <c r="B104" s="184" t="s">
        <v>214</v>
      </c>
      <c r="C104" s="185"/>
      <c r="D104" s="186"/>
      <c r="E104" s="191" t="s">
        <v>276</v>
      </c>
      <c r="F104" s="192"/>
      <c r="G104" s="119"/>
      <c r="H104" s="119"/>
      <c r="I104" s="119"/>
      <c r="J104" s="122"/>
      <c r="K104" s="122"/>
      <c r="L104" s="122"/>
      <c r="M104" s="122"/>
      <c r="N104" s="122"/>
      <c r="O104" s="123"/>
    </row>
    <row r="105" spans="2:15" ht="20.25" customHeight="1" x14ac:dyDescent="0.2">
      <c r="B105" s="184" t="s">
        <v>215</v>
      </c>
      <c r="C105" s="185"/>
      <c r="D105" s="186"/>
      <c r="E105" s="191" t="s">
        <v>278</v>
      </c>
      <c r="F105" s="192"/>
      <c r="G105" s="119"/>
      <c r="H105" s="119"/>
      <c r="I105" s="119"/>
      <c r="J105" s="122"/>
      <c r="K105" s="122"/>
      <c r="L105" s="122"/>
      <c r="M105" s="122"/>
      <c r="N105" s="122"/>
      <c r="O105" s="123"/>
    </row>
    <row r="106" spans="2:15" ht="20.25" customHeight="1" x14ac:dyDescent="0.2">
      <c r="B106" s="207" t="s">
        <v>216</v>
      </c>
      <c r="C106" s="207"/>
      <c r="D106" s="207"/>
      <c r="E106" s="118" t="s">
        <v>221</v>
      </c>
      <c r="F106" s="119" t="s">
        <v>279</v>
      </c>
      <c r="G106" s="119"/>
      <c r="H106" s="119"/>
      <c r="I106" s="119"/>
      <c r="J106" s="122"/>
      <c r="K106" s="122"/>
      <c r="L106" s="122"/>
      <c r="M106" s="122"/>
      <c r="N106" s="122"/>
      <c r="O106" s="123"/>
    </row>
    <row r="107" spans="2:15" ht="20.25" customHeight="1" x14ac:dyDescent="0.2">
      <c r="B107" s="220" t="s">
        <v>217</v>
      </c>
      <c r="C107" s="221"/>
      <c r="D107" s="222"/>
      <c r="E107" s="191" t="s">
        <v>258</v>
      </c>
      <c r="F107" s="192"/>
      <c r="G107" s="119"/>
      <c r="H107" s="119"/>
      <c r="I107" s="119"/>
      <c r="J107" s="122"/>
      <c r="K107" s="122"/>
      <c r="L107" s="122"/>
      <c r="M107" s="122"/>
      <c r="N107" s="122"/>
      <c r="O107" s="123"/>
    </row>
    <row r="108" spans="2:15" ht="16.5" customHeight="1" x14ac:dyDescent="0.2">
      <c r="B108" s="162" t="s">
        <v>16</v>
      </c>
      <c r="C108" s="163"/>
      <c r="D108" s="164"/>
      <c r="E108" s="168" t="s">
        <v>282</v>
      </c>
      <c r="F108" s="169"/>
      <c r="G108" s="170"/>
      <c r="H108" s="208"/>
      <c r="I108" s="209"/>
      <c r="J108" s="196" t="s">
        <v>9</v>
      </c>
      <c r="K108" s="197"/>
      <c r="L108" s="197"/>
      <c r="M108" s="198"/>
      <c r="N108" s="137"/>
      <c r="O108" s="137"/>
    </row>
    <row r="109" spans="2:15" ht="1.5" customHeight="1" x14ac:dyDescent="0.2">
      <c r="B109" s="165"/>
      <c r="C109" s="166"/>
      <c r="D109" s="167"/>
      <c r="E109" s="246"/>
      <c r="F109" s="247"/>
      <c r="G109" s="248"/>
      <c r="H109" s="249"/>
      <c r="I109" s="250"/>
      <c r="J109" s="126" t="s">
        <v>10</v>
      </c>
      <c r="K109" s="137" t="s">
        <v>11</v>
      </c>
      <c r="L109" s="137" t="s">
        <v>12</v>
      </c>
      <c r="M109" s="137" t="s">
        <v>13</v>
      </c>
      <c r="N109" s="251"/>
      <c r="O109" s="252"/>
    </row>
    <row r="110" spans="2:15" ht="41.25" hidden="1" customHeight="1" x14ac:dyDescent="0.2">
      <c r="B110" s="184" t="s">
        <v>16</v>
      </c>
      <c r="C110" s="185"/>
      <c r="D110" s="186"/>
      <c r="E110" s="171"/>
      <c r="F110" s="172"/>
      <c r="G110" s="173"/>
      <c r="H110" s="210"/>
      <c r="I110" s="211"/>
      <c r="J110" s="114"/>
      <c r="K110" s="49" t="s">
        <v>25</v>
      </c>
      <c r="L110" s="49" t="s">
        <v>66</v>
      </c>
      <c r="M110" s="6"/>
      <c r="N110" s="253"/>
      <c r="O110" s="254"/>
    </row>
    <row r="111" spans="2:15" ht="32.25" customHeight="1" x14ac:dyDescent="0.2">
      <c r="B111" s="7" t="s">
        <v>0</v>
      </c>
      <c r="C111" s="108" t="s">
        <v>169</v>
      </c>
      <c r="D111" s="174" t="s">
        <v>17</v>
      </c>
      <c r="E111" s="175"/>
      <c r="F111" s="176"/>
      <c r="G111" s="132" t="s">
        <v>63</v>
      </c>
      <c r="H111" s="111" t="s">
        <v>67</v>
      </c>
      <c r="I111" s="111" t="s">
        <v>69</v>
      </c>
      <c r="J111" s="96" t="s">
        <v>1</v>
      </c>
      <c r="K111" s="132" t="s">
        <v>2</v>
      </c>
      <c r="L111" s="132" t="s">
        <v>64</v>
      </c>
      <c r="M111" s="132" t="s">
        <v>193</v>
      </c>
      <c r="N111" s="9" t="s">
        <v>3</v>
      </c>
      <c r="O111" s="9" t="s">
        <v>4</v>
      </c>
    </row>
    <row r="112" spans="2:15" ht="132.75" customHeight="1" x14ac:dyDescent="0.2">
      <c r="B112" s="14">
        <v>11</v>
      </c>
      <c r="C112" s="57" t="s">
        <v>225</v>
      </c>
      <c r="D112" s="296" t="s">
        <v>183</v>
      </c>
      <c r="E112" s="297"/>
      <c r="F112" s="298"/>
      <c r="G112" s="97" t="s">
        <v>280</v>
      </c>
      <c r="H112" s="28" t="s">
        <v>74</v>
      </c>
      <c r="I112" s="28" t="s">
        <v>90</v>
      </c>
      <c r="J112" s="14" t="s">
        <v>163</v>
      </c>
      <c r="K112" s="14">
        <v>200</v>
      </c>
      <c r="L112" s="14" t="s">
        <v>123</v>
      </c>
      <c r="M112" s="14" t="s">
        <v>119</v>
      </c>
      <c r="N112" s="38">
        <f>O112/K112</f>
        <v>65000</v>
      </c>
      <c r="O112" s="38">
        <v>13000000</v>
      </c>
    </row>
    <row r="113" spans="2:15" ht="132.75" customHeight="1" x14ac:dyDescent="0.2">
      <c r="B113" s="29">
        <v>12</v>
      </c>
      <c r="C113" s="154">
        <v>9</v>
      </c>
      <c r="D113" s="177" t="s">
        <v>188</v>
      </c>
      <c r="E113" s="178"/>
      <c r="F113" s="179"/>
      <c r="G113" s="27" t="s">
        <v>281</v>
      </c>
      <c r="H113" s="28" t="s">
        <v>74</v>
      </c>
      <c r="I113" s="28" t="s">
        <v>81</v>
      </c>
      <c r="J113" s="29" t="s">
        <v>128</v>
      </c>
      <c r="K113" s="29">
        <v>6</v>
      </c>
      <c r="L113" s="29" t="s">
        <v>87</v>
      </c>
      <c r="M113" s="29" t="s">
        <v>136</v>
      </c>
      <c r="N113" s="21">
        <v>1000000</v>
      </c>
      <c r="O113" s="21">
        <f>N113*K113</f>
        <v>6000000</v>
      </c>
    </row>
    <row r="114" spans="2:15" s="146" customFormat="1" ht="163.5" customHeight="1" x14ac:dyDescent="0.2">
      <c r="B114" s="29">
        <v>13</v>
      </c>
      <c r="C114" s="60" t="s">
        <v>225</v>
      </c>
      <c r="D114" s="299" t="s">
        <v>189</v>
      </c>
      <c r="E114" s="300"/>
      <c r="F114" s="301"/>
      <c r="G114" s="27" t="s">
        <v>166</v>
      </c>
      <c r="H114" s="28" t="s">
        <v>135</v>
      </c>
      <c r="I114" s="28" t="s">
        <v>81</v>
      </c>
      <c r="J114" s="29" t="s">
        <v>167</v>
      </c>
      <c r="K114" s="29">
        <v>1</v>
      </c>
      <c r="L114" s="29" t="s">
        <v>137</v>
      </c>
      <c r="M114" s="29" t="s">
        <v>138</v>
      </c>
      <c r="N114" s="21">
        <v>9000000</v>
      </c>
      <c r="O114" s="21">
        <f>N114*K114</f>
        <v>9000000</v>
      </c>
    </row>
    <row r="115" spans="2:15" s="146" customFormat="1" ht="331.5" customHeight="1" x14ac:dyDescent="0.2">
      <c r="B115" s="14">
        <v>14</v>
      </c>
      <c r="C115" s="57" t="s">
        <v>283</v>
      </c>
      <c r="D115" s="177" t="s">
        <v>168</v>
      </c>
      <c r="E115" s="178"/>
      <c r="F115" s="179"/>
      <c r="G115" s="27" t="s">
        <v>284</v>
      </c>
      <c r="H115" s="28" t="s">
        <v>118</v>
      </c>
      <c r="I115" s="30" t="s">
        <v>88</v>
      </c>
      <c r="J115" s="55" t="s">
        <v>86</v>
      </c>
      <c r="K115" s="14">
        <v>1</v>
      </c>
      <c r="L115" s="14" t="s">
        <v>89</v>
      </c>
      <c r="M115" s="14" t="s">
        <v>120</v>
      </c>
      <c r="N115" s="20">
        <v>11000000</v>
      </c>
      <c r="O115" s="20">
        <f>N115*K115</f>
        <v>11000000</v>
      </c>
    </row>
    <row r="116" spans="2:15" ht="15" customHeight="1" x14ac:dyDescent="0.25">
      <c r="B116" s="19"/>
      <c r="C116" s="127"/>
      <c r="D116" s="263" t="s">
        <v>41</v>
      </c>
      <c r="E116" s="322"/>
      <c r="F116" s="322"/>
      <c r="G116" s="322"/>
      <c r="H116" s="128"/>
      <c r="I116" s="128"/>
      <c r="J116" s="128"/>
      <c r="K116" s="128"/>
      <c r="L116" s="128"/>
      <c r="M116" s="128"/>
      <c r="N116" s="15"/>
      <c r="O116" s="16">
        <f>SUM(O112:O115)</f>
        <v>39000000</v>
      </c>
    </row>
    <row r="117" spans="2:15" ht="32.25" customHeight="1" x14ac:dyDescent="0.2">
      <c r="B117" s="195" t="s">
        <v>112</v>
      </c>
      <c r="C117" s="195"/>
      <c r="D117" s="195"/>
      <c r="E117" s="200" t="s">
        <v>111</v>
      </c>
      <c r="F117" s="201"/>
      <c r="G117" s="201"/>
      <c r="H117" s="201"/>
      <c r="I117" s="201"/>
      <c r="J117" s="201"/>
      <c r="K117" s="201"/>
      <c r="L117" s="201"/>
      <c r="M117" s="201"/>
      <c r="N117" s="201"/>
      <c r="O117" s="202"/>
    </row>
    <row r="118" spans="2:15" ht="24.75" customHeight="1" x14ac:dyDescent="0.2">
      <c r="B118" s="184" t="s">
        <v>22</v>
      </c>
      <c r="C118" s="185"/>
      <c r="D118" s="186"/>
      <c r="E118" s="187" t="s">
        <v>61</v>
      </c>
      <c r="F118" s="188"/>
      <c r="G118" s="188"/>
      <c r="H118" s="110"/>
      <c r="I118" s="110"/>
      <c r="J118" s="110"/>
      <c r="K118" s="110"/>
      <c r="L118" s="110"/>
      <c r="M118" s="110"/>
      <c r="N118" s="110"/>
      <c r="O118" s="133"/>
    </row>
    <row r="119" spans="2:15" ht="15" customHeight="1" x14ac:dyDescent="0.2">
      <c r="B119" s="190" t="s">
        <v>7</v>
      </c>
      <c r="C119" s="190"/>
      <c r="D119" s="190"/>
      <c r="E119" s="191" t="s">
        <v>56</v>
      </c>
      <c r="F119" s="192"/>
      <c r="G119" s="192"/>
      <c r="H119" s="192"/>
      <c r="I119" s="192"/>
      <c r="J119" s="192"/>
      <c r="K119" s="192"/>
      <c r="L119" s="192"/>
      <c r="M119" s="192"/>
      <c r="N119" s="192"/>
      <c r="O119" s="193"/>
    </row>
    <row r="120" spans="2:15" ht="21" customHeight="1" x14ac:dyDescent="0.2">
      <c r="B120" s="162" t="s">
        <v>5</v>
      </c>
      <c r="C120" s="163"/>
      <c r="D120" s="164"/>
      <c r="E120" s="191" t="s">
        <v>42</v>
      </c>
      <c r="F120" s="192"/>
      <c r="G120" s="192"/>
      <c r="H120" s="192"/>
      <c r="I120" s="192"/>
      <c r="J120" s="192"/>
      <c r="K120" s="192"/>
      <c r="L120" s="192"/>
      <c r="M120" s="192"/>
      <c r="N120" s="192"/>
      <c r="O120" s="193"/>
    </row>
    <row r="121" spans="2:15" ht="30" customHeight="1" x14ac:dyDescent="0.2">
      <c r="B121" s="190" t="s">
        <v>6</v>
      </c>
      <c r="C121" s="190"/>
      <c r="D121" s="190"/>
      <c r="E121" s="191" t="s">
        <v>43</v>
      </c>
      <c r="F121" s="192"/>
      <c r="G121" s="192"/>
      <c r="H121" s="192"/>
      <c r="I121" s="192"/>
      <c r="J121" s="192"/>
      <c r="K121" s="192"/>
      <c r="L121" s="192"/>
      <c r="M121" s="192"/>
      <c r="N121" s="192"/>
      <c r="O121" s="193"/>
    </row>
    <row r="122" spans="2:15" ht="30" customHeight="1" x14ac:dyDescent="0.2">
      <c r="B122" s="184" t="s">
        <v>213</v>
      </c>
      <c r="C122" s="185"/>
      <c r="D122" s="186"/>
      <c r="E122" s="191" t="s">
        <v>285</v>
      </c>
      <c r="F122" s="192"/>
      <c r="G122" s="119"/>
      <c r="H122" s="119"/>
      <c r="I122" s="119"/>
      <c r="J122" s="122"/>
      <c r="K122" s="122"/>
      <c r="L122" s="122"/>
      <c r="M122" s="122"/>
      <c r="N122" s="119"/>
      <c r="O122" s="120"/>
    </row>
    <row r="123" spans="2:15" ht="30" customHeight="1" x14ac:dyDescent="0.2">
      <c r="B123" s="184" t="s">
        <v>214</v>
      </c>
      <c r="C123" s="185"/>
      <c r="D123" s="186"/>
      <c r="E123" s="191" t="s">
        <v>286</v>
      </c>
      <c r="F123" s="192"/>
      <c r="G123" s="119"/>
      <c r="H123" s="119"/>
      <c r="I123" s="119"/>
      <c r="J123" s="122"/>
      <c r="K123" s="122"/>
      <c r="L123" s="122"/>
      <c r="M123" s="122"/>
      <c r="N123" s="119"/>
      <c r="O123" s="120"/>
    </row>
    <row r="124" spans="2:15" ht="30" customHeight="1" x14ac:dyDescent="0.2">
      <c r="B124" s="184" t="s">
        <v>215</v>
      </c>
      <c r="C124" s="185"/>
      <c r="D124" s="186"/>
      <c r="E124" s="191" t="s">
        <v>287</v>
      </c>
      <c r="F124" s="192"/>
      <c r="G124" s="119"/>
      <c r="H124" s="119"/>
      <c r="I124" s="119"/>
      <c r="J124" s="122"/>
      <c r="K124" s="122"/>
      <c r="L124" s="122"/>
      <c r="M124" s="122"/>
      <c r="N124" s="119"/>
      <c r="O124" s="120"/>
    </row>
    <row r="125" spans="2:15" ht="30" customHeight="1" x14ac:dyDescent="0.2">
      <c r="B125" s="207" t="s">
        <v>216</v>
      </c>
      <c r="C125" s="207"/>
      <c r="D125" s="207"/>
      <c r="E125" s="191" t="s">
        <v>257</v>
      </c>
      <c r="F125" s="192"/>
      <c r="G125" s="119"/>
      <c r="H125" s="119"/>
      <c r="I125" s="119"/>
      <c r="J125" s="122"/>
      <c r="K125" s="122"/>
      <c r="L125" s="122"/>
      <c r="M125" s="122"/>
      <c r="N125" s="119"/>
      <c r="O125" s="120"/>
    </row>
    <row r="126" spans="2:15" ht="30" customHeight="1" x14ac:dyDescent="0.2">
      <c r="B126" s="220" t="s">
        <v>217</v>
      </c>
      <c r="C126" s="221"/>
      <c r="D126" s="222"/>
      <c r="E126" s="191" t="s">
        <v>288</v>
      </c>
      <c r="F126" s="192"/>
      <c r="G126" s="119"/>
      <c r="H126" s="119"/>
      <c r="I126" s="119"/>
      <c r="J126" s="122"/>
      <c r="K126" s="122"/>
      <c r="L126" s="122"/>
      <c r="M126" s="122"/>
      <c r="N126" s="119"/>
      <c r="O126" s="120"/>
    </row>
    <row r="127" spans="2:15" ht="16.5" customHeight="1" x14ac:dyDescent="0.2">
      <c r="B127" s="162" t="s">
        <v>16</v>
      </c>
      <c r="C127" s="163"/>
      <c r="D127" s="164"/>
      <c r="E127" s="168" t="s">
        <v>289</v>
      </c>
      <c r="F127" s="169"/>
      <c r="G127" s="170"/>
      <c r="H127" s="208"/>
      <c r="I127" s="209"/>
      <c r="J127" s="196" t="s">
        <v>9</v>
      </c>
      <c r="K127" s="197"/>
      <c r="L127" s="197"/>
      <c r="M127" s="198"/>
      <c r="N127" s="251"/>
      <c r="O127" s="252"/>
    </row>
    <row r="128" spans="2:15" ht="16.5" customHeight="1" x14ac:dyDescent="0.2">
      <c r="B128" s="243"/>
      <c r="C128" s="244"/>
      <c r="D128" s="245"/>
      <c r="E128" s="246"/>
      <c r="F128" s="247"/>
      <c r="G128" s="248"/>
      <c r="H128" s="249"/>
      <c r="I128" s="250"/>
      <c r="J128" s="126" t="s">
        <v>10</v>
      </c>
      <c r="K128" s="137" t="s">
        <v>11</v>
      </c>
      <c r="L128" s="137" t="s">
        <v>12</v>
      </c>
      <c r="M128" s="137" t="s">
        <v>13</v>
      </c>
      <c r="N128" s="320"/>
      <c r="O128" s="321"/>
    </row>
    <row r="129" spans="2:15" ht="16.5" customHeight="1" x14ac:dyDescent="0.2">
      <c r="B129" s="165"/>
      <c r="C129" s="166"/>
      <c r="D129" s="167"/>
      <c r="E129" s="171"/>
      <c r="F129" s="172"/>
      <c r="G129" s="173"/>
      <c r="H129" s="210"/>
      <c r="I129" s="211"/>
      <c r="J129" s="114"/>
      <c r="K129" s="49" t="s">
        <v>66</v>
      </c>
      <c r="L129" s="49" t="s">
        <v>66</v>
      </c>
      <c r="M129" s="6"/>
      <c r="N129" s="253"/>
      <c r="O129" s="254"/>
    </row>
    <row r="130" spans="2:15" ht="32.25" customHeight="1" x14ac:dyDescent="0.2">
      <c r="B130" s="7" t="s">
        <v>0</v>
      </c>
      <c r="C130" s="66" t="s">
        <v>170</v>
      </c>
      <c r="D130" s="174" t="s">
        <v>17</v>
      </c>
      <c r="E130" s="175"/>
      <c r="F130" s="176"/>
      <c r="G130" s="109" t="s">
        <v>63</v>
      </c>
      <c r="H130" s="109" t="s">
        <v>67</v>
      </c>
      <c r="I130" s="109" t="s">
        <v>69</v>
      </c>
      <c r="J130" s="8" t="s">
        <v>1</v>
      </c>
      <c r="K130" s="9" t="s">
        <v>2</v>
      </c>
      <c r="L130" s="9" t="s">
        <v>64</v>
      </c>
      <c r="M130" s="9" t="s">
        <v>65</v>
      </c>
      <c r="N130" s="9" t="s">
        <v>3</v>
      </c>
      <c r="O130" s="132" t="s">
        <v>4</v>
      </c>
    </row>
    <row r="131" spans="2:15" ht="147" customHeight="1" x14ac:dyDescent="0.2">
      <c r="B131" s="14">
        <v>16</v>
      </c>
      <c r="C131" s="57" t="s">
        <v>225</v>
      </c>
      <c r="D131" s="271" t="s">
        <v>196</v>
      </c>
      <c r="E131" s="272"/>
      <c r="F131" s="273"/>
      <c r="G131" s="12" t="s">
        <v>295</v>
      </c>
      <c r="H131" s="13" t="s">
        <v>100</v>
      </c>
      <c r="I131" s="13" t="s">
        <v>90</v>
      </c>
      <c r="J131" s="14" t="s">
        <v>128</v>
      </c>
      <c r="K131" s="14">
        <v>6</v>
      </c>
      <c r="L131" s="14" t="s">
        <v>91</v>
      </c>
      <c r="M131" s="14" t="s">
        <v>92</v>
      </c>
      <c r="N131" s="20">
        <v>1000000</v>
      </c>
      <c r="O131" s="20">
        <v>6000000</v>
      </c>
    </row>
    <row r="132" spans="2:15" ht="19.5" customHeight="1" x14ac:dyDescent="0.25">
      <c r="B132" s="31"/>
      <c r="C132" s="107"/>
      <c r="D132" s="290" t="s">
        <v>44</v>
      </c>
      <c r="E132" s="290"/>
      <c r="F132" s="107"/>
      <c r="G132" s="107"/>
      <c r="H132" s="107"/>
      <c r="I132" s="107"/>
      <c r="J132" s="107"/>
      <c r="K132" s="107"/>
      <c r="L132" s="107"/>
      <c r="M132" s="107"/>
      <c r="N132" s="32"/>
      <c r="O132" s="39">
        <f>SUM(O131:O131)</f>
        <v>6000000</v>
      </c>
    </row>
    <row r="133" spans="2:15" ht="32.25" customHeight="1" x14ac:dyDescent="0.2">
      <c r="B133" s="195" t="s">
        <v>113</v>
      </c>
      <c r="C133" s="195"/>
      <c r="D133" s="195"/>
      <c r="E133" s="200" t="s">
        <v>114</v>
      </c>
      <c r="F133" s="201"/>
      <c r="G133" s="201"/>
      <c r="H133" s="201"/>
      <c r="I133" s="201"/>
      <c r="J133" s="201"/>
      <c r="K133" s="201"/>
      <c r="L133" s="201"/>
      <c r="M133" s="201"/>
      <c r="N133" s="201"/>
      <c r="O133" s="202"/>
    </row>
    <row r="134" spans="2:15" ht="24.75" customHeight="1" x14ac:dyDescent="0.2">
      <c r="B134" s="184" t="s">
        <v>22</v>
      </c>
      <c r="C134" s="185"/>
      <c r="D134" s="186"/>
      <c r="E134" s="187" t="s">
        <v>93</v>
      </c>
      <c r="F134" s="188"/>
      <c r="G134" s="188"/>
      <c r="H134" s="188"/>
      <c r="I134" s="188"/>
      <c r="J134" s="188"/>
      <c r="K134" s="188"/>
      <c r="L134" s="188"/>
      <c r="M134" s="188"/>
      <c r="N134" s="188"/>
      <c r="O134" s="189"/>
    </row>
    <row r="135" spans="2:15" ht="21.75" customHeight="1" x14ac:dyDescent="0.2">
      <c r="B135" s="190" t="s">
        <v>7</v>
      </c>
      <c r="C135" s="190"/>
      <c r="D135" s="190"/>
      <c r="E135" s="191" t="s">
        <v>56</v>
      </c>
      <c r="F135" s="192"/>
      <c r="G135" s="192"/>
      <c r="H135" s="192"/>
      <c r="I135" s="192"/>
      <c r="J135" s="192"/>
      <c r="K135" s="192"/>
      <c r="L135" s="192"/>
      <c r="M135" s="192"/>
      <c r="N135" s="192"/>
      <c r="O135" s="193"/>
    </row>
    <row r="136" spans="2:15" ht="25.5" customHeight="1" x14ac:dyDescent="0.2">
      <c r="B136" s="162" t="s">
        <v>5</v>
      </c>
      <c r="C136" s="163"/>
      <c r="D136" s="164"/>
      <c r="E136" s="191" t="s">
        <v>46</v>
      </c>
      <c r="F136" s="192"/>
      <c r="G136" s="192"/>
      <c r="H136" s="192"/>
      <c r="I136" s="192"/>
      <c r="J136" s="192"/>
      <c r="K136" s="192"/>
      <c r="L136" s="192"/>
      <c r="M136" s="192"/>
      <c r="N136" s="192"/>
      <c r="O136" s="193"/>
    </row>
    <row r="137" spans="2:15" ht="15.75" customHeight="1" x14ac:dyDescent="0.2">
      <c r="B137" s="190" t="s">
        <v>6</v>
      </c>
      <c r="C137" s="190"/>
      <c r="D137" s="190"/>
      <c r="E137" s="191" t="s">
        <v>45</v>
      </c>
      <c r="F137" s="192"/>
      <c r="G137" s="192"/>
      <c r="H137" s="192"/>
      <c r="I137" s="192"/>
      <c r="J137" s="192"/>
      <c r="K137" s="192"/>
      <c r="L137" s="192"/>
      <c r="M137" s="192"/>
      <c r="N137" s="192"/>
      <c r="O137" s="193"/>
    </row>
    <row r="138" spans="2:15" ht="15.75" customHeight="1" x14ac:dyDescent="0.2">
      <c r="B138" s="184" t="s">
        <v>213</v>
      </c>
      <c r="C138" s="185"/>
      <c r="D138" s="186"/>
      <c r="E138" s="191" t="s">
        <v>290</v>
      </c>
      <c r="F138" s="192"/>
      <c r="G138" s="119"/>
      <c r="H138" s="119"/>
      <c r="I138" s="119"/>
      <c r="J138" s="122"/>
      <c r="K138" s="122"/>
      <c r="L138" s="122"/>
      <c r="M138" s="122"/>
      <c r="N138" s="119"/>
      <c r="O138" s="120"/>
    </row>
    <row r="139" spans="2:15" ht="15.75" customHeight="1" x14ac:dyDescent="0.2">
      <c r="B139" s="184" t="s">
        <v>214</v>
      </c>
      <c r="C139" s="185"/>
      <c r="D139" s="186"/>
      <c r="E139" s="191" t="s">
        <v>45</v>
      </c>
      <c r="F139" s="192"/>
      <c r="G139" s="119"/>
      <c r="H139" s="119"/>
      <c r="I139" s="119"/>
      <c r="J139" s="122"/>
      <c r="K139" s="122"/>
      <c r="L139" s="122"/>
      <c r="M139" s="122"/>
      <c r="N139" s="119"/>
      <c r="O139" s="120"/>
    </row>
    <row r="140" spans="2:15" ht="15.75" customHeight="1" x14ac:dyDescent="0.2">
      <c r="B140" s="184" t="s">
        <v>215</v>
      </c>
      <c r="C140" s="185"/>
      <c r="D140" s="186"/>
      <c r="E140" s="191" t="s">
        <v>291</v>
      </c>
      <c r="F140" s="192"/>
      <c r="G140" s="119"/>
      <c r="H140" s="119"/>
      <c r="I140" s="119"/>
      <c r="J140" s="122"/>
      <c r="K140" s="122"/>
      <c r="L140" s="122"/>
      <c r="M140" s="122"/>
      <c r="N140" s="119"/>
      <c r="O140" s="120"/>
    </row>
    <row r="141" spans="2:15" ht="15.75" customHeight="1" x14ac:dyDescent="0.2">
      <c r="B141" s="207" t="s">
        <v>216</v>
      </c>
      <c r="C141" s="207"/>
      <c r="D141" s="207"/>
      <c r="E141" s="191" t="s">
        <v>257</v>
      </c>
      <c r="F141" s="192"/>
      <c r="G141" s="119"/>
      <c r="H141" s="119"/>
      <c r="I141" s="119"/>
      <c r="J141" s="122"/>
      <c r="K141" s="122"/>
      <c r="L141" s="122"/>
      <c r="M141" s="122"/>
      <c r="N141" s="119"/>
      <c r="O141" s="120"/>
    </row>
    <row r="142" spans="2:15" ht="15.75" customHeight="1" x14ac:dyDescent="0.2">
      <c r="B142" s="184" t="s">
        <v>217</v>
      </c>
      <c r="C142" s="185"/>
      <c r="D142" s="186"/>
      <c r="E142" s="191" t="s">
        <v>288</v>
      </c>
      <c r="F142" s="192"/>
      <c r="G142" s="119"/>
      <c r="H142" s="119"/>
      <c r="I142" s="119"/>
      <c r="J142" s="122"/>
      <c r="K142" s="122"/>
      <c r="L142" s="122"/>
      <c r="M142" s="122"/>
      <c r="N142" s="119"/>
      <c r="O142" s="120"/>
    </row>
    <row r="143" spans="2:15" ht="16.5" customHeight="1" x14ac:dyDescent="0.2">
      <c r="B143" s="162" t="s">
        <v>16</v>
      </c>
      <c r="C143" s="163"/>
      <c r="D143" s="164"/>
      <c r="E143" s="168" t="s">
        <v>289</v>
      </c>
      <c r="F143" s="169"/>
      <c r="G143" s="170"/>
      <c r="H143" s="208"/>
      <c r="I143" s="209"/>
      <c r="J143" s="196" t="s">
        <v>9</v>
      </c>
      <c r="K143" s="197"/>
      <c r="L143" s="197"/>
      <c r="M143" s="198"/>
      <c r="N143" s="251"/>
      <c r="O143" s="252"/>
    </row>
    <row r="144" spans="2:15" ht="16.5" customHeight="1" x14ac:dyDescent="0.2">
      <c r="B144" s="243"/>
      <c r="C144" s="244"/>
      <c r="D144" s="245"/>
      <c r="E144" s="246"/>
      <c r="F144" s="247"/>
      <c r="G144" s="248"/>
      <c r="H144" s="249"/>
      <c r="I144" s="250"/>
      <c r="J144" s="126" t="s">
        <v>10</v>
      </c>
      <c r="K144" s="137" t="s">
        <v>11</v>
      </c>
      <c r="L144" s="137" t="s">
        <v>12</v>
      </c>
      <c r="M144" s="137" t="s">
        <v>13</v>
      </c>
      <c r="N144" s="320"/>
      <c r="O144" s="321"/>
    </row>
    <row r="145" spans="2:15" ht="6.75" customHeight="1" x14ac:dyDescent="0.2">
      <c r="B145" s="165"/>
      <c r="C145" s="166"/>
      <c r="D145" s="167"/>
      <c r="E145" s="171"/>
      <c r="F145" s="172"/>
      <c r="G145" s="173"/>
      <c r="H145" s="210"/>
      <c r="I145" s="211"/>
      <c r="J145" s="114"/>
      <c r="K145" s="49" t="s">
        <v>25</v>
      </c>
      <c r="L145" s="49" t="s">
        <v>66</v>
      </c>
      <c r="M145" s="6"/>
      <c r="N145" s="253"/>
      <c r="O145" s="254"/>
    </row>
    <row r="146" spans="2:15" ht="32.25" customHeight="1" x14ac:dyDescent="0.2">
      <c r="B146" s="7" t="s">
        <v>0</v>
      </c>
      <c r="C146" s="66" t="s">
        <v>170</v>
      </c>
      <c r="D146" s="174" t="s">
        <v>17</v>
      </c>
      <c r="E146" s="175"/>
      <c r="F146" s="176"/>
      <c r="G146" s="109" t="s">
        <v>63</v>
      </c>
      <c r="H146" s="109" t="s">
        <v>67</v>
      </c>
      <c r="I146" s="109" t="s">
        <v>69</v>
      </c>
      <c r="J146" s="8" t="s">
        <v>1</v>
      </c>
      <c r="K146" s="9" t="s">
        <v>2</v>
      </c>
      <c r="L146" s="9" t="s">
        <v>64</v>
      </c>
      <c r="M146" s="9" t="s">
        <v>65</v>
      </c>
      <c r="N146" s="9" t="s">
        <v>3</v>
      </c>
      <c r="O146" s="9" t="s">
        <v>4</v>
      </c>
    </row>
    <row r="147" spans="2:15" ht="250.5" customHeight="1" x14ac:dyDescent="0.2">
      <c r="B147" s="14">
        <v>17</v>
      </c>
      <c r="C147" s="57" t="s">
        <v>225</v>
      </c>
      <c r="D147" s="271" t="s">
        <v>292</v>
      </c>
      <c r="E147" s="272"/>
      <c r="F147" s="273"/>
      <c r="G147" s="12" t="s">
        <v>294</v>
      </c>
      <c r="H147" s="13" t="s">
        <v>74</v>
      </c>
      <c r="I147" s="13" t="s">
        <v>90</v>
      </c>
      <c r="J147" s="14" t="s">
        <v>128</v>
      </c>
      <c r="K147" s="14">
        <v>6</v>
      </c>
      <c r="L147" s="55" t="s">
        <v>171</v>
      </c>
      <c r="M147" s="14" t="s">
        <v>121</v>
      </c>
      <c r="N147" s="20">
        <v>6000000</v>
      </c>
      <c r="O147" s="20">
        <v>6000000</v>
      </c>
    </row>
    <row r="148" spans="2:15" ht="14.25" customHeight="1" x14ac:dyDescent="0.25">
      <c r="B148" s="31" t="s">
        <v>47</v>
      </c>
      <c r="C148" s="107"/>
      <c r="D148" s="290" t="s">
        <v>94</v>
      </c>
      <c r="E148" s="290"/>
      <c r="F148" s="107"/>
      <c r="G148" s="107"/>
      <c r="H148" s="107"/>
      <c r="I148" s="107"/>
      <c r="J148" s="107"/>
      <c r="K148" s="107"/>
      <c r="L148" s="107"/>
      <c r="M148" s="107"/>
      <c r="N148" s="32"/>
      <c r="O148" s="39">
        <f>O147</f>
        <v>6000000</v>
      </c>
    </row>
    <row r="149" spans="2:15" ht="14.25" customHeight="1" x14ac:dyDescent="0.25">
      <c r="B149" s="323" t="s">
        <v>185</v>
      </c>
      <c r="C149" s="324"/>
      <c r="D149" s="324"/>
      <c r="E149" s="324"/>
      <c r="F149" s="324"/>
      <c r="G149" s="324"/>
      <c r="H149" s="324"/>
      <c r="I149" s="324"/>
      <c r="J149" s="324"/>
      <c r="K149" s="324"/>
      <c r="L149" s="324"/>
      <c r="M149" s="324"/>
      <c r="N149" s="324"/>
      <c r="O149" s="325"/>
    </row>
    <row r="150" spans="2:15" ht="14.25" customHeight="1" x14ac:dyDescent="0.2">
      <c r="B150" s="180" t="s">
        <v>115</v>
      </c>
      <c r="C150" s="180"/>
      <c r="D150" s="180"/>
      <c r="E150" s="181" t="s">
        <v>116</v>
      </c>
      <c r="F150" s="182"/>
      <c r="G150" s="182"/>
      <c r="H150" s="182"/>
      <c r="I150" s="182"/>
      <c r="J150" s="182"/>
      <c r="K150" s="182"/>
      <c r="L150" s="182"/>
      <c r="M150" s="182"/>
      <c r="N150" s="182"/>
      <c r="O150" s="183"/>
    </row>
    <row r="151" spans="2:15" ht="14.25" customHeight="1" x14ac:dyDescent="0.2">
      <c r="B151" s="184" t="s">
        <v>22</v>
      </c>
      <c r="C151" s="185"/>
      <c r="D151" s="186"/>
      <c r="E151" s="187" t="s">
        <v>62</v>
      </c>
      <c r="F151" s="188"/>
      <c r="G151" s="188"/>
      <c r="H151" s="188"/>
      <c r="I151" s="188"/>
      <c r="J151" s="188"/>
      <c r="K151" s="188"/>
      <c r="L151" s="188"/>
      <c r="M151" s="188"/>
      <c r="N151" s="188"/>
      <c r="O151" s="189"/>
    </row>
    <row r="152" spans="2:15" ht="14.25" customHeight="1" x14ac:dyDescent="0.2">
      <c r="B152" s="190" t="s">
        <v>7</v>
      </c>
      <c r="C152" s="190"/>
      <c r="D152" s="190"/>
      <c r="E152" s="191" t="s">
        <v>56</v>
      </c>
      <c r="F152" s="192"/>
      <c r="G152" s="192"/>
      <c r="H152" s="192"/>
      <c r="I152" s="192"/>
      <c r="J152" s="192"/>
      <c r="K152" s="192"/>
      <c r="L152" s="192"/>
      <c r="M152" s="192"/>
      <c r="N152" s="192"/>
      <c r="O152" s="193"/>
    </row>
    <row r="153" spans="2:15" ht="14.25" customHeight="1" x14ac:dyDescent="0.2">
      <c r="B153" s="162" t="s">
        <v>5</v>
      </c>
      <c r="C153" s="163"/>
      <c r="D153" s="164"/>
      <c r="E153" s="191" t="s">
        <v>46</v>
      </c>
      <c r="F153" s="192"/>
      <c r="G153" s="192"/>
      <c r="H153" s="192"/>
      <c r="I153" s="192"/>
      <c r="J153" s="192"/>
      <c r="K153" s="192"/>
      <c r="L153" s="192"/>
      <c r="M153" s="192"/>
      <c r="N153" s="192"/>
      <c r="O153" s="193"/>
    </row>
    <row r="154" spans="2:15" ht="14.25" customHeight="1" x14ac:dyDescent="0.2">
      <c r="B154" s="190" t="s">
        <v>6</v>
      </c>
      <c r="C154" s="190"/>
      <c r="D154" s="190"/>
      <c r="E154" s="191" t="s">
        <v>48</v>
      </c>
      <c r="F154" s="192"/>
      <c r="G154" s="192"/>
      <c r="H154" s="192"/>
      <c r="I154" s="192"/>
      <c r="J154" s="192"/>
      <c r="K154" s="192"/>
      <c r="L154" s="192"/>
      <c r="M154" s="192"/>
      <c r="N154" s="192"/>
      <c r="O154" s="193"/>
    </row>
    <row r="155" spans="2:15" ht="14.25" customHeight="1" x14ac:dyDescent="0.2">
      <c r="B155" s="184" t="s">
        <v>213</v>
      </c>
      <c r="C155" s="185"/>
      <c r="D155" s="186"/>
      <c r="E155" s="191" t="s">
        <v>297</v>
      </c>
      <c r="F155" s="192"/>
      <c r="G155" s="119"/>
      <c r="H155" s="119"/>
      <c r="I155" s="119"/>
      <c r="J155" s="122"/>
      <c r="K155" s="122"/>
      <c r="L155" s="122"/>
      <c r="M155" s="122"/>
      <c r="N155" s="119"/>
      <c r="O155" s="120"/>
    </row>
    <row r="156" spans="2:15" ht="14.25" customHeight="1" x14ac:dyDescent="0.2">
      <c r="B156" s="184" t="s">
        <v>214</v>
      </c>
      <c r="C156" s="185"/>
      <c r="D156" s="186"/>
      <c r="E156" s="191" t="s">
        <v>298</v>
      </c>
      <c r="F156" s="192"/>
      <c r="G156" s="119"/>
      <c r="H156" s="119"/>
      <c r="I156" s="119"/>
      <c r="J156" s="122"/>
      <c r="K156" s="122"/>
      <c r="L156" s="122"/>
      <c r="M156" s="122"/>
      <c r="N156" s="119"/>
      <c r="O156" s="120"/>
    </row>
    <row r="157" spans="2:15" ht="14.25" customHeight="1" x14ac:dyDescent="0.2">
      <c r="B157" s="184" t="s">
        <v>215</v>
      </c>
      <c r="C157" s="185"/>
      <c r="D157" s="186"/>
      <c r="E157" s="191" t="s">
        <v>296</v>
      </c>
      <c r="F157" s="192"/>
      <c r="G157" s="119"/>
      <c r="H157" s="119"/>
      <c r="I157" s="119"/>
      <c r="J157" s="122"/>
      <c r="K157" s="122"/>
      <c r="L157" s="122"/>
      <c r="M157" s="122"/>
      <c r="N157" s="119"/>
      <c r="O157" s="120"/>
    </row>
    <row r="158" spans="2:15" ht="14.25" customHeight="1" x14ac:dyDescent="0.2">
      <c r="B158" s="207" t="s">
        <v>216</v>
      </c>
      <c r="C158" s="207"/>
      <c r="D158" s="207"/>
      <c r="E158" s="191" t="s">
        <v>235</v>
      </c>
      <c r="F158" s="192"/>
      <c r="G158" s="119"/>
      <c r="H158" s="119"/>
      <c r="I158" s="119"/>
      <c r="J158" s="122"/>
      <c r="K158" s="122"/>
      <c r="L158" s="122"/>
      <c r="M158" s="122"/>
      <c r="N158" s="119"/>
      <c r="O158" s="120"/>
    </row>
    <row r="159" spans="2:15" ht="14.25" customHeight="1" x14ac:dyDescent="0.2">
      <c r="B159" s="184" t="s">
        <v>217</v>
      </c>
      <c r="C159" s="185"/>
      <c r="D159" s="186"/>
      <c r="E159" s="191" t="s">
        <v>236</v>
      </c>
      <c r="F159" s="192"/>
      <c r="G159" s="119"/>
      <c r="H159" s="119"/>
      <c r="I159" s="119"/>
      <c r="J159" s="122"/>
      <c r="K159" s="122"/>
      <c r="L159" s="122"/>
      <c r="M159" s="122"/>
      <c r="N159" s="119"/>
      <c r="O159" s="120"/>
    </row>
    <row r="160" spans="2:15" ht="14.25" customHeight="1" x14ac:dyDescent="0.2">
      <c r="B160" s="162" t="s">
        <v>16</v>
      </c>
      <c r="C160" s="163"/>
      <c r="D160" s="164"/>
      <c r="E160" s="168" t="s">
        <v>141</v>
      </c>
      <c r="F160" s="169"/>
      <c r="G160" s="170"/>
      <c r="H160" s="168"/>
      <c r="I160" s="170"/>
      <c r="J160" s="124" t="s">
        <v>10</v>
      </c>
      <c r="K160" s="115" t="s">
        <v>11</v>
      </c>
      <c r="L160" s="115" t="s">
        <v>12</v>
      </c>
      <c r="M160" s="115" t="s">
        <v>13</v>
      </c>
      <c r="N160" s="162" t="s">
        <v>190</v>
      </c>
      <c r="O160" s="164"/>
    </row>
    <row r="161" spans="1:15" ht="14.25" customHeight="1" x14ac:dyDescent="0.2">
      <c r="B161" s="165"/>
      <c r="C161" s="166"/>
      <c r="D161" s="167"/>
      <c r="E161" s="171"/>
      <c r="F161" s="172"/>
      <c r="G161" s="173"/>
      <c r="H161" s="171"/>
      <c r="I161" s="173"/>
      <c r="J161" s="121"/>
      <c r="K161" s="41" t="s">
        <v>25</v>
      </c>
      <c r="L161" s="52" t="s">
        <v>25</v>
      </c>
      <c r="M161" s="33"/>
      <c r="N161" s="165"/>
      <c r="O161" s="167"/>
    </row>
    <row r="162" spans="1:15" ht="14.25" customHeight="1" x14ac:dyDescent="0.2">
      <c r="B162" s="7" t="s">
        <v>0</v>
      </c>
      <c r="C162" s="56"/>
      <c r="D162" s="174" t="s">
        <v>17</v>
      </c>
      <c r="E162" s="175"/>
      <c r="F162" s="176"/>
      <c r="G162" s="109" t="s">
        <v>63</v>
      </c>
      <c r="H162" s="109" t="s">
        <v>67</v>
      </c>
      <c r="I162" s="109" t="s">
        <v>69</v>
      </c>
      <c r="J162" s="8" t="s">
        <v>1</v>
      </c>
      <c r="K162" s="9" t="s">
        <v>2</v>
      </c>
      <c r="L162" s="9" t="s">
        <v>64</v>
      </c>
      <c r="M162" s="9" t="s">
        <v>65</v>
      </c>
      <c r="N162" s="9" t="s">
        <v>3</v>
      </c>
      <c r="O162" s="132" t="s">
        <v>4</v>
      </c>
    </row>
    <row r="163" spans="1:15" ht="387" customHeight="1" x14ac:dyDescent="0.2">
      <c r="B163" s="69">
        <v>18</v>
      </c>
      <c r="C163" s="75">
        <v>9</v>
      </c>
      <c r="D163" s="177" t="s">
        <v>293</v>
      </c>
      <c r="E163" s="178"/>
      <c r="F163" s="179"/>
      <c r="G163" s="50" t="s">
        <v>299</v>
      </c>
      <c r="H163" s="51" t="s">
        <v>142</v>
      </c>
      <c r="I163" s="18" t="s">
        <v>143</v>
      </c>
      <c r="J163" s="51" t="s">
        <v>176</v>
      </c>
      <c r="K163" s="18">
        <v>1</v>
      </c>
      <c r="L163" s="18" t="s">
        <v>82</v>
      </c>
      <c r="M163" s="51" t="s">
        <v>144</v>
      </c>
      <c r="N163" s="54">
        <v>7000000</v>
      </c>
      <c r="O163" s="53">
        <f>N163*K163</f>
        <v>7000000</v>
      </c>
    </row>
    <row r="164" spans="1:15" ht="157.5" customHeight="1" x14ac:dyDescent="0.2">
      <c r="B164" s="69">
        <v>19</v>
      </c>
      <c r="C164" s="72">
        <v>9</v>
      </c>
      <c r="D164" s="287" t="s">
        <v>197</v>
      </c>
      <c r="E164" s="288"/>
      <c r="F164" s="289"/>
      <c r="G164" s="50" t="s">
        <v>180</v>
      </c>
      <c r="H164" s="51" t="s">
        <v>178</v>
      </c>
      <c r="I164" s="18" t="s">
        <v>143</v>
      </c>
      <c r="J164" s="51" t="s">
        <v>179</v>
      </c>
      <c r="K164" s="18">
        <v>1</v>
      </c>
      <c r="L164" s="18" t="s">
        <v>181</v>
      </c>
      <c r="M164" s="51" t="s">
        <v>182</v>
      </c>
      <c r="N164" s="54">
        <v>7000000</v>
      </c>
      <c r="O164" s="53">
        <v>7000000</v>
      </c>
    </row>
    <row r="165" spans="1:15" ht="27.75" customHeight="1" x14ac:dyDescent="0.2">
      <c r="A165" s="147"/>
      <c r="B165" s="80"/>
      <c r="C165" s="81"/>
      <c r="D165" s="82"/>
      <c r="E165" s="82"/>
      <c r="F165" s="82"/>
      <c r="G165" s="83"/>
      <c r="H165" s="84"/>
      <c r="I165" s="84"/>
      <c r="J165" s="85"/>
      <c r="K165" s="84"/>
      <c r="L165" s="84"/>
      <c r="M165" s="84"/>
      <c r="N165" s="86"/>
      <c r="O165" s="87">
        <v>14000000</v>
      </c>
    </row>
    <row r="166" spans="1:15" ht="27.75" customHeight="1" x14ac:dyDescent="0.25">
      <c r="A166" s="148"/>
      <c r="B166" s="99" t="s">
        <v>191</v>
      </c>
      <c r="C166" s="89"/>
      <c r="D166" s="90"/>
      <c r="E166" s="90"/>
      <c r="F166" s="90"/>
      <c r="G166" s="91"/>
      <c r="H166" s="92"/>
      <c r="I166" s="92"/>
      <c r="J166" s="93"/>
      <c r="K166" s="92"/>
      <c r="L166" s="92"/>
      <c r="M166" s="92"/>
      <c r="N166" s="94"/>
      <c r="O166" s="100" t="s">
        <v>192</v>
      </c>
    </row>
    <row r="167" spans="1:15" ht="27.75" customHeight="1" x14ac:dyDescent="0.2">
      <c r="A167" s="148"/>
      <c r="B167" s="88" t="s">
        <v>186</v>
      </c>
      <c r="C167" s="89"/>
      <c r="D167" s="90"/>
      <c r="E167" s="90"/>
      <c r="F167" s="90"/>
      <c r="G167" s="91"/>
      <c r="H167" s="92"/>
      <c r="I167" s="92"/>
      <c r="J167" s="93"/>
      <c r="K167" s="92"/>
      <c r="L167" s="92"/>
      <c r="M167" s="92"/>
      <c r="N167" s="94"/>
      <c r="O167" s="95">
        <f>O25</f>
        <v>24000000</v>
      </c>
    </row>
    <row r="168" spans="1:15" x14ac:dyDescent="0.2">
      <c r="B168" s="76" t="s">
        <v>50</v>
      </c>
      <c r="C168" s="77"/>
      <c r="D168" s="77"/>
      <c r="E168" s="77"/>
      <c r="F168" s="77"/>
      <c r="G168" s="77"/>
      <c r="H168" s="77"/>
      <c r="I168" s="77"/>
      <c r="J168" s="77"/>
      <c r="K168" s="77"/>
      <c r="L168" s="77"/>
      <c r="M168" s="77"/>
      <c r="N168" s="78"/>
      <c r="O168" s="79">
        <f>O40</f>
        <v>21000000</v>
      </c>
    </row>
    <row r="169" spans="1:15" x14ac:dyDescent="0.2">
      <c r="B169" s="34" t="s">
        <v>19</v>
      </c>
      <c r="C169" s="125"/>
      <c r="D169" s="125"/>
      <c r="E169" s="125"/>
      <c r="F169" s="125"/>
      <c r="G169" s="125"/>
      <c r="H169" s="125"/>
      <c r="I169" s="125"/>
      <c r="J169" s="125"/>
      <c r="K169" s="125"/>
      <c r="L169" s="125"/>
      <c r="M169" s="125"/>
      <c r="N169" s="35"/>
      <c r="O169" s="36">
        <f>O56</f>
        <v>28000000</v>
      </c>
    </row>
    <row r="170" spans="1:15" x14ac:dyDescent="0.2">
      <c r="B170" s="34" t="s">
        <v>18</v>
      </c>
      <c r="C170" s="125"/>
      <c r="D170" s="125"/>
      <c r="E170" s="125"/>
      <c r="F170" s="125"/>
      <c r="G170" s="125"/>
      <c r="H170" s="125"/>
      <c r="I170" s="125"/>
      <c r="J170" s="125"/>
      <c r="K170" s="125"/>
      <c r="L170" s="125"/>
      <c r="M170" s="125"/>
      <c r="N170" s="35"/>
      <c r="O170" s="36">
        <f>O74</f>
        <v>25000000</v>
      </c>
    </row>
    <row r="171" spans="1:15" x14ac:dyDescent="0.2">
      <c r="B171" s="34" t="s">
        <v>23</v>
      </c>
      <c r="C171" s="125"/>
      <c r="D171" s="125"/>
      <c r="E171" s="125"/>
      <c r="F171" s="125"/>
      <c r="G171" s="125"/>
      <c r="H171" s="125"/>
      <c r="I171" s="125"/>
      <c r="J171" s="125"/>
      <c r="K171" s="125"/>
      <c r="L171" s="125"/>
      <c r="M171" s="125"/>
      <c r="N171" s="35"/>
      <c r="O171" s="36">
        <f>O93</f>
        <v>35000000</v>
      </c>
    </row>
    <row r="172" spans="1:15" x14ac:dyDescent="0.2">
      <c r="B172" s="34" t="s">
        <v>51</v>
      </c>
      <c r="C172" s="125"/>
      <c r="D172" s="125"/>
      <c r="E172" s="125"/>
      <c r="F172" s="125"/>
      <c r="G172" s="125"/>
      <c r="H172" s="125"/>
      <c r="I172" s="125"/>
      <c r="J172" s="125"/>
      <c r="K172" s="125"/>
      <c r="L172" s="125"/>
      <c r="M172" s="125"/>
      <c r="N172" s="35"/>
      <c r="O172" s="36">
        <f>O116</f>
        <v>39000000</v>
      </c>
    </row>
    <row r="173" spans="1:15" x14ac:dyDescent="0.2">
      <c r="B173" s="34" t="s">
        <v>52</v>
      </c>
      <c r="C173" s="125"/>
      <c r="D173" s="125"/>
      <c r="E173" s="125"/>
      <c r="F173" s="125"/>
      <c r="G173" s="125"/>
      <c r="H173" s="125"/>
      <c r="I173" s="125"/>
      <c r="J173" s="125"/>
      <c r="K173" s="125"/>
      <c r="L173" s="125"/>
      <c r="M173" s="125"/>
      <c r="N173" s="35"/>
      <c r="O173" s="36">
        <f>O132</f>
        <v>6000000</v>
      </c>
    </row>
    <row r="174" spans="1:15" x14ac:dyDescent="0.2">
      <c r="B174" s="34" t="s">
        <v>53</v>
      </c>
      <c r="C174" s="125"/>
      <c r="D174" s="125"/>
      <c r="E174" s="125"/>
      <c r="F174" s="125"/>
      <c r="G174" s="125"/>
      <c r="H174" s="125"/>
      <c r="I174" s="125"/>
      <c r="J174" s="125"/>
      <c r="K174" s="125"/>
      <c r="L174" s="125"/>
      <c r="M174" s="125"/>
      <c r="N174" s="35"/>
      <c r="O174" s="36">
        <f>O148</f>
        <v>6000000</v>
      </c>
    </row>
    <row r="175" spans="1:15" x14ac:dyDescent="0.2">
      <c r="B175" s="34" t="s">
        <v>145</v>
      </c>
      <c r="C175" s="125"/>
      <c r="D175" s="125"/>
      <c r="E175" s="125"/>
      <c r="F175" s="125"/>
      <c r="G175" s="125"/>
      <c r="H175" s="125"/>
      <c r="I175" s="125"/>
      <c r="J175" s="125"/>
      <c r="K175" s="125"/>
      <c r="L175" s="125"/>
      <c r="M175" s="125"/>
      <c r="N175" s="35"/>
      <c r="O175" s="36">
        <f>O165</f>
        <v>14000000</v>
      </c>
    </row>
    <row r="176" spans="1:15" ht="29.25" customHeight="1" x14ac:dyDescent="0.25">
      <c r="B176" s="284" t="s">
        <v>139</v>
      </c>
      <c r="C176" s="285"/>
      <c r="D176" s="285"/>
      <c r="E176" s="285"/>
      <c r="F176" s="285"/>
      <c r="G176" s="285"/>
      <c r="H176" s="285"/>
      <c r="I176" s="285"/>
      <c r="J176" s="285"/>
      <c r="K176" s="285"/>
      <c r="L176" s="285"/>
      <c r="M176" s="285"/>
      <c r="N176" s="286"/>
      <c r="O176" s="37">
        <f>SUM(O167:O175)</f>
        <v>198000000</v>
      </c>
    </row>
  </sheetData>
  <mergeCells count="286">
    <mergeCell ref="B133:D133"/>
    <mergeCell ref="B159:D159"/>
    <mergeCell ref="E155:F155"/>
    <mergeCell ref="E156:F156"/>
    <mergeCell ref="E157:F157"/>
    <mergeCell ref="E158:F158"/>
    <mergeCell ref="E159:F159"/>
    <mergeCell ref="B142:D142"/>
    <mergeCell ref="E138:F138"/>
    <mergeCell ref="E139:F139"/>
    <mergeCell ref="E140:F140"/>
    <mergeCell ref="E141:F141"/>
    <mergeCell ref="E142:F142"/>
    <mergeCell ref="E143:G145"/>
    <mergeCell ref="B138:D138"/>
    <mergeCell ref="B139:D139"/>
    <mergeCell ref="B140:D140"/>
    <mergeCell ref="B141:D141"/>
    <mergeCell ref="B149:O149"/>
    <mergeCell ref="J143:M143"/>
    <mergeCell ref="N143:O145"/>
    <mergeCell ref="H143:I145"/>
    <mergeCell ref="B143:D145"/>
    <mergeCell ref="B137:D137"/>
    <mergeCell ref="B136:D136"/>
    <mergeCell ref="B135:D135"/>
    <mergeCell ref="D132:E132"/>
    <mergeCell ref="E133:O133"/>
    <mergeCell ref="B134:D134"/>
    <mergeCell ref="N127:O129"/>
    <mergeCell ref="B118:D118"/>
    <mergeCell ref="E104:F104"/>
    <mergeCell ref="E105:F105"/>
    <mergeCell ref="E107:F107"/>
    <mergeCell ref="D115:F115"/>
    <mergeCell ref="H127:I129"/>
    <mergeCell ref="J127:M127"/>
    <mergeCell ref="B119:D119"/>
    <mergeCell ref="B121:D121"/>
    <mergeCell ref="B117:D117"/>
    <mergeCell ref="E137:O137"/>
    <mergeCell ref="B104:D104"/>
    <mergeCell ref="B105:D105"/>
    <mergeCell ref="B106:D106"/>
    <mergeCell ref="B107:D107"/>
    <mergeCell ref="B110:D110"/>
    <mergeCell ref="B108:D109"/>
    <mergeCell ref="E50:F50"/>
    <mergeCell ref="E100:O100"/>
    <mergeCell ref="E101:O101"/>
    <mergeCell ref="E102:O102"/>
    <mergeCell ref="H67:I67"/>
    <mergeCell ref="E61:O61"/>
    <mergeCell ref="H68:I70"/>
    <mergeCell ref="E57:O57"/>
    <mergeCell ref="E81:F81"/>
    <mergeCell ref="E82:F82"/>
    <mergeCell ref="E86:F86"/>
    <mergeCell ref="E88:F88"/>
    <mergeCell ref="E80:G80"/>
    <mergeCell ref="E87:G87"/>
    <mergeCell ref="D4:D9"/>
    <mergeCell ref="E7:E9"/>
    <mergeCell ref="F7:F9"/>
    <mergeCell ref="G4:G9"/>
    <mergeCell ref="B32:D32"/>
    <mergeCell ref="B33:D33"/>
    <mergeCell ref="E31:O31"/>
    <mergeCell ref="E32:F32"/>
    <mergeCell ref="E33:F33"/>
    <mergeCell ref="B17:D17"/>
    <mergeCell ref="B18:D18"/>
    <mergeCell ref="B19:D19"/>
    <mergeCell ref="B20:D20"/>
    <mergeCell ref="B21:D21"/>
    <mergeCell ref="J19:M19"/>
    <mergeCell ref="B28:D28"/>
    <mergeCell ref="B26:D26"/>
    <mergeCell ref="B29:D29"/>
    <mergeCell ref="E27:O27"/>
    <mergeCell ref="N19:O19"/>
    <mergeCell ref="B16:D16"/>
    <mergeCell ref="E16:O16"/>
    <mergeCell ref="E17:O17"/>
    <mergeCell ref="B176:N176"/>
    <mergeCell ref="D164:F164"/>
    <mergeCell ref="B155:D155"/>
    <mergeCell ref="B156:D156"/>
    <mergeCell ref="B157:D157"/>
    <mergeCell ref="B158:D158"/>
    <mergeCell ref="D148:E148"/>
    <mergeCell ref="D37:F37"/>
    <mergeCell ref="E58:G58"/>
    <mergeCell ref="E118:G118"/>
    <mergeCell ref="D111:F111"/>
    <mergeCell ref="D112:F112"/>
    <mergeCell ref="D114:F114"/>
    <mergeCell ref="D131:F131"/>
    <mergeCell ref="D130:F130"/>
    <mergeCell ref="D146:F146"/>
    <mergeCell ref="D147:F147"/>
    <mergeCell ref="B49:D49"/>
    <mergeCell ref="B50:D50"/>
    <mergeCell ref="E46:L46"/>
    <mergeCell ref="E134:O134"/>
    <mergeCell ref="E135:O135"/>
    <mergeCell ref="E136:O136"/>
    <mergeCell ref="E108:G110"/>
    <mergeCell ref="E18:O18"/>
    <mergeCell ref="E21:F21"/>
    <mergeCell ref="B31:D31"/>
    <mergeCell ref="D39:F39"/>
    <mergeCell ref="D92:F92"/>
    <mergeCell ref="E83:G85"/>
    <mergeCell ref="B94:D94"/>
    <mergeCell ref="D89:F89"/>
    <mergeCell ref="B79:D79"/>
    <mergeCell ref="D22:F22"/>
    <mergeCell ref="D24:F24"/>
    <mergeCell ref="D38:F38"/>
    <mergeCell ref="D54:F54"/>
    <mergeCell ref="D55:F55"/>
    <mergeCell ref="D71:F71"/>
    <mergeCell ref="D72:F72"/>
    <mergeCell ref="D73:F73"/>
    <mergeCell ref="E26:O26"/>
    <mergeCell ref="D23:F23"/>
    <mergeCell ref="E29:O29"/>
    <mergeCell ref="E30:O30"/>
    <mergeCell ref="B44:D44"/>
    <mergeCell ref="B30:D30"/>
    <mergeCell ref="E43:O43"/>
    <mergeCell ref="B75:D75"/>
    <mergeCell ref="B27:D27"/>
    <mergeCell ref="B60:D60"/>
    <mergeCell ref="B58:D58"/>
    <mergeCell ref="B51:D53"/>
    <mergeCell ref="E51:G53"/>
    <mergeCell ref="D40:G40"/>
    <mergeCell ref="J51:M51"/>
    <mergeCell ref="B74:E74"/>
    <mergeCell ref="B59:D59"/>
    <mergeCell ref="E28:O28"/>
    <mergeCell ref="B61:D61"/>
    <mergeCell ref="E34:F34"/>
    <mergeCell ref="N52:O53"/>
    <mergeCell ref="B41:D41"/>
    <mergeCell ref="B68:D70"/>
    <mergeCell ref="H66:O66"/>
    <mergeCell ref="B35:D35"/>
    <mergeCell ref="B36:D36"/>
    <mergeCell ref="E35:F35"/>
    <mergeCell ref="E36:F36"/>
    <mergeCell ref="B46:D46"/>
    <mergeCell ref="B47:D47"/>
    <mergeCell ref="B48:D48"/>
    <mergeCell ref="B76:D76"/>
    <mergeCell ref="E78:O78"/>
    <mergeCell ref="E79:O79"/>
    <mergeCell ref="E99:O99"/>
    <mergeCell ref="D90:F90"/>
    <mergeCell ref="D91:F91"/>
    <mergeCell ref="D93:G93"/>
    <mergeCell ref="E94:O94"/>
    <mergeCell ref="H83:I85"/>
    <mergeCell ref="E77:O77"/>
    <mergeCell ref="B80:D80"/>
    <mergeCell ref="B81:D81"/>
    <mergeCell ref="B82:D82"/>
    <mergeCell ref="B83:D83"/>
    <mergeCell ref="B84:D84"/>
    <mergeCell ref="B85:D85"/>
    <mergeCell ref="B86:D86"/>
    <mergeCell ref="B87:D87"/>
    <mergeCell ref="B103:D103"/>
    <mergeCell ref="B127:D129"/>
    <mergeCell ref="E127:G129"/>
    <mergeCell ref="E119:O119"/>
    <mergeCell ref="E121:O121"/>
    <mergeCell ref="B122:D122"/>
    <mergeCell ref="B123:D123"/>
    <mergeCell ref="B124:D124"/>
    <mergeCell ref="B125:D125"/>
    <mergeCell ref="B126:D126"/>
    <mergeCell ref="E122:F122"/>
    <mergeCell ref="E123:F123"/>
    <mergeCell ref="E124:F124"/>
    <mergeCell ref="E125:F125"/>
    <mergeCell ref="E126:F126"/>
    <mergeCell ref="H108:I110"/>
    <mergeCell ref="N109:O110"/>
    <mergeCell ref="J108:M108"/>
    <mergeCell ref="E120:O120"/>
    <mergeCell ref="E117:O117"/>
    <mergeCell ref="D113:F113"/>
    <mergeCell ref="E103:F103"/>
    <mergeCell ref="B120:D120"/>
    <mergeCell ref="D116:G116"/>
    <mergeCell ref="B1:O1"/>
    <mergeCell ref="B15:D15"/>
    <mergeCell ref="E15:O15"/>
    <mergeCell ref="B14:D14"/>
    <mergeCell ref="E14:O14"/>
    <mergeCell ref="E13:O13"/>
    <mergeCell ref="B13:D13"/>
    <mergeCell ref="B3:D3"/>
    <mergeCell ref="E3:O3"/>
    <mergeCell ref="B11:D11"/>
    <mergeCell ref="E11:O11"/>
    <mergeCell ref="B10:D10"/>
    <mergeCell ref="E10:O10"/>
    <mergeCell ref="B12:D12"/>
    <mergeCell ref="E12:O12"/>
    <mergeCell ref="B2:D2"/>
    <mergeCell ref="I4:O4"/>
    <mergeCell ref="I5:O5"/>
    <mergeCell ref="I6:O6"/>
    <mergeCell ref="I7:O7"/>
    <mergeCell ref="G2:O2"/>
    <mergeCell ref="I8:N8"/>
    <mergeCell ref="I9:N9"/>
    <mergeCell ref="B4:C9"/>
    <mergeCell ref="B100:D102"/>
    <mergeCell ref="N67:O67"/>
    <mergeCell ref="N68:O68"/>
    <mergeCell ref="B78:D78"/>
    <mergeCell ref="B62:D62"/>
    <mergeCell ref="B63:D63"/>
    <mergeCell ref="B64:D64"/>
    <mergeCell ref="B65:D65"/>
    <mergeCell ref="B66:D66"/>
    <mergeCell ref="B67:D67"/>
    <mergeCell ref="E62:F62"/>
    <mergeCell ref="E63:F63"/>
    <mergeCell ref="B77:D77"/>
    <mergeCell ref="B95:D95"/>
    <mergeCell ref="B96:D96"/>
    <mergeCell ref="E96:O96"/>
    <mergeCell ref="E97:O97"/>
    <mergeCell ref="E98:O98"/>
    <mergeCell ref="B97:D99"/>
    <mergeCell ref="E95:G95"/>
    <mergeCell ref="J83:M83"/>
    <mergeCell ref="E75:O75"/>
    <mergeCell ref="E76:O76"/>
    <mergeCell ref="N84:O85"/>
    <mergeCell ref="H34:I34"/>
    <mergeCell ref="B57:D57"/>
    <mergeCell ref="J34:M34"/>
    <mergeCell ref="N34:O34"/>
    <mergeCell ref="E68:G70"/>
    <mergeCell ref="E41:O41"/>
    <mergeCell ref="D56:I56"/>
    <mergeCell ref="E44:O44"/>
    <mergeCell ref="E45:O45"/>
    <mergeCell ref="B45:D45"/>
    <mergeCell ref="B42:D42"/>
    <mergeCell ref="E59:O59"/>
    <mergeCell ref="E60:O60"/>
    <mergeCell ref="B43:D43"/>
    <mergeCell ref="E42:F42"/>
    <mergeCell ref="B34:D34"/>
    <mergeCell ref="H52:I53"/>
    <mergeCell ref="E64:F64"/>
    <mergeCell ref="E65:F65"/>
    <mergeCell ref="E66:F66"/>
    <mergeCell ref="E67:G67"/>
    <mergeCell ref="E47:F47"/>
    <mergeCell ref="E48:F48"/>
    <mergeCell ref="E49:F49"/>
    <mergeCell ref="B160:D161"/>
    <mergeCell ref="E160:G161"/>
    <mergeCell ref="H160:I161"/>
    <mergeCell ref="N160:O161"/>
    <mergeCell ref="D162:F162"/>
    <mergeCell ref="D163:F163"/>
    <mergeCell ref="B150:D150"/>
    <mergeCell ref="E150:O150"/>
    <mergeCell ref="B151:D151"/>
    <mergeCell ref="E151:O151"/>
    <mergeCell ref="B152:D152"/>
    <mergeCell ref="E152:O152"/>
    <mergeCell ref="B153:D153"/>
    <mergeCell ref="E153:O153"/>
    <mergeCell ref="B154:D154"/>
    <mergeCell ref="E154:O154"/>
  </mergeCells>
  <pageMargins left="0.12" right="0.12" top="0.35433070866141736" bottom="0.31496062992125984" header="0.31496062992125984" footer="0.31496062992125984"/>
  <pageSetup paperSize="9" scale="32" fitToHeight="0" orientation="landscape" horizontalDpi="360" verticalDpi="360" r:id="rId1"/>
  <rowBreaks count="2" manualBreakCount="2">
    <brk id="54"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O18" sqref="O18:O23"/>
    </sheetView>
  </sheetViews>
  <sheetFormatPr baseColWidth="10" defaultRowHeight="15" x14ac:dyDescent="0.25"/>
  <cols>
    <col min="2" max="2" width="11.42578125" customWidth="1"/>
    <col min="3" max="3" width="31.42578125" customWidth="1"/>
    <col min="4" max="4" width="22.7109375" customWidth="1"/>
    <col min="5" max="5" width="11.42578125" customWidth="1"/>
    <col min="6" max="6" width="60.140625" customWidth="1"/>
    <col min="7" max="7" width="52.5703125" customWidth="1"/>
    <col min="13" max="13" width="32.5703125" customWidth="1"/>
    <col min="14" max="14" width="22" customWidth="1"/>
    <col min="15" max="15" width="21.140625" customWidth="1"/>
  </cols>
  <sheetData>
    <row r="1" spans="2:15" ht="15.75" x14ac:dyDescent="0.25">
      <c r="B1" s="223" t="s">
        <v>125</v>
      </c>
      <c r="C1" s="223"/>
      <c r="D1" s="223"/>
      <c r="E1" s="223"/>
      <c r="F1" s="223"/>
      <c r="G1" s="223"/>
      <c r="H1" s="223"/>
      <c r="I1" s="223"/>
      <c r="J1" s="223"/>
      <c r="K1" s="223"/>
      <c r="L1" s="223"/>
      <c r="M1" s="223"/>
      <c r="N1" s="223"/>
      <c r="O1" s="224"/>
    </row>
    <row r="2" spans="2:15" ht="15.75" x14ac:dyDescent="0.25">
      <c r="B2" s="225" t="s">
        <v>132</v>
      </c>
      <c r="C2" s="225"/>
      <c r="D2" s="225"/>
      <c r="E2" s="43" t="s">
        <v>140</v>
      </c>
      <c r="F2" s="140" t="s">
        <v>198</v>
      </c>
      <c r="G2" s="226" t="s">
        <v>310</v>
      </c>
      <c r="H2" s="227"/>
      <c r="I2" s="227"/>
      <c r="J2" s="227"/>
      <c r="K2" s="227"/>
      <c r="L2" s="227"/>
      <c r="M2" s="227"/>
      <c r="N2" s="227"/>
      <c r="O2" s="228"/>
    </row>
    <row r="3" spans="2:15" ht="15.75" x14ac:dyDescent="0.25">
      <c r="B3" s="225" t="s">
        <v>265</v>
      </c>
      <c r="C3" s="225"/>
      <c r="D3" s="225"/>
      <c r="E3" s="226" t="s">
        <v>199</v>
      </c>
      <c r="F3" s="227"/>
      <c r="G3" s="227"/>
      <c r="H3" s="227"/>
      <c r="I3" s="227"/>
      <c r="J3" s="227"/>
      <c r="K3" s="227"/>
      <c r="L3" s="227"/>
      <c r="M3" s="227"/>
      <c r="N3" s="227"/>
      <c r="O3" s="228"/>
    </row>
    <row r="4" spans="2:15" x14ac:dyDescent="0.25">
      <c r="B4" s="302" t="s">
        <v>206</v>
      </c>
      <c r="C4" s="303"/>
      <c r="D4" s="306" t="s">
        <v>316</v>
      </c>
      <c r="E4" s="329">
        <v>10</v>
      </c>
      <c r="F4" s="329" t="s">
        <v>300</v>
      </c>
      <c r="G4" s="310" t="s">
        <v>301</v>
      </c>
      <c r="H4" s="43" t="s">
        <v>302</v>
      </c>
      <c r="I4" s="240" t="s">
        <v>306</v>
      </c>
      <c r="J4" s="241"/>
      <c r="K4" s="241"/>
      <c r="L4" s="241"/>
      <c r="M4" s="241"/>
      <c r="N4" s="241"/>
      <c r="O4" s="242"/>
    </row>
    <row r="5" spans="2:15" x14ac:dyDescent="0.25">
      <c r="B5" s="304"/>
      <c r="C5" s="305"/>
      <c r="D5" s="307"/>
      <c r="E5" s="344"/>
      <c r="F5" s="344"/>
      <c r="G5" s="311"/>
      <c r="H5" s="43" t="s">
        <v>303</v>
      </c>
      <c r="I5" s="226" t="s">
        <v>307</v>
      </c>
      <c r="J5" s="227"/>
      <c r="K5" s="227"/>
      <c r="L5" s="227"/>
      <c r="M5" s="227"/>
      <c r="N5" s="227"/>
      <c r="O5" s="228"/>
    </row>
    <row r="6" spans="2:15" x14ac:dyDescent="0.25">
      <c r="B6" s="304"/>
      <c r="C6" s="305"/>
      <c r="D6" s="307"/>
      <c r="E6" s="344"/>
      <c r="F6" s="344"/>
      <c r="G6" s="311"/>
      <c r="H6" s="43" t="s">
        <v>304</v>
      </c>
      <c r="I6" s="226" t="s">
        <v>308</v>
      </c>
      <c r="J6" s="227"/>
      <c r="K6" s="227"/>
      <c r="L6" s="227"/>
      <c r="M6" s="227"/>
      <c r="N6" s="227"/>
      <c r="O6" s="228"/>
    </row>
    <row r="7" spans="2:15" x14ac:dyDescent="0.25">
      <c r="B7" s="304"/>
      <c r="C7" s="305"/>
      <c r="D7" s="307"/>
      <c r="E7" s="344"/>
      <c r="F7" s="344"/>
      <c r="G7" s="311"/>
      <c r="H7" s="43" t="s">
        <v>305</v>
      </c>
      <c r="I7" s="226" t="s">
        <v>309</v>
      </c>
      <c r="J7" s="227"/>
      <c r="K7" s="227"/>
      <c r="L7" s="227"/>
      <c r="M7" s="227"/>
      <c r="N7" s="227"/>
      <c r="O7" s="228"/>
    </row>
    <row r="8" spans="2:15" s="1" customFormat="1" ht="14.25" customHeight="1" x14ac:dyDescent="0.2">
      <c r="B8" s="190" t="s">
        <v>7</v>
      </c>
      <c r="C8" s="190"/>
      <c r="D8" s="190"/>
      <c r="E8" s="191" t="s">
        <v>56</v>
      </c>
      <c r="F8" s="192"/>
      <c r="G8" s="192"/>
      <c r="H8" s="192"/>
      <c r="I8" s="192"/>
      <c r="J8" s="192"/>
      <c r="K8" s="192"/>
      <c r="L8" s="192"/>
      <c r="M8" s="192"/>
      <c r="N8" s="192"/>
      <c r="O8" s="193"/>
    </row>
    <row r="9" spans="2:15" s="1" customFormat="1" ht="14.25" customHeight="1" x14ac:dyDescent="0.2">
      <c r="B9" s="162" t="s">
        <v>5</v>
      </c>
      <c r="C9" s="163"/>
      <c r="D9" s="164"/>
      <c r="E9" s="191" t="s">
        <v>46</v>
      </c>
      <c r="F9" s="192"/>
      <c r="G9" s="192"/>
      <c r="H9" s="192"/>
      <c r="I9" s="192"/>
      <c r="J9" s="192"/>
      <c r="K9" s="192"/>
      <c r="L9" s="192"/>
      <c r="M9" s="192"/>
      <c r="N9" s="192"/>
      <c r="O9" s="193"/>
    </row>
    <row r="10" spans="2:15" s="1" customFormat="1" ht="14.25" customHeight="1" x14ac:dyDescent="0.2">
      <c r="B10" s="190" t="s">
        <v>6</v>
      </c>
      <c r="C10" s="190"/>
      <c r="D10" s="190"/>
      <c r="E10" s="191" t="s">
        <v>48</v>
      </c>
      <c r="F10" s="192"/>
      <c r="G10" s="192"/>
      <c r="H10" s="192"/>
      <c r="I10" s="192"/>
      <c r="J10" s="192"/>
      <c r="K10" s="192"/>
      <c r="L10" s="192"/>
      <c r="M10" s="192"/>
      <c r="N10" s="192"/>
      <c r="O10" s="193"/>
    </row>
    <row r="11" spans="2:15" s="1" customFormat="1" ht="14.25" customHeight="1" x14ac:dyDescent="0.2">
      <c r="B11" s="184" t="s">
        <v>213</v>
      </c>
      <c r="C11" s="185"/>
      <c r="D11" s="186"/>
      <c r="E11" s="191" t="s">
        <v>297</v>
      </c>
      <c r="F11" s="192"/>
      <c r="G11" s="119"/>
      <c r="H11" s="119"/>
      <c r="I11" s="119"/>
      <c r="J11" s="122"/>
      <c r="K11" s="122"/>
      <c r="L11" s="122"/>
      <c r="M11" s="122"/>
      <c r="N11" s="119"/>
      <c r="O11" s="120"/>
    </row>
    <row r="12" spans="2:15" s="1" customFormat="1" ht="14.25" customHeight="1" x14ac:dyDescent="0.2">
      <c r="B12" s="184" t="s">
        <v>214</v>
      </c>
      <c r="C12" s="185"/>
      <c r="D12" s="186"/>
      <c r="E12" s="191" t="s">
        <v>298</v>
      </c>
      <c r="F12" s="192"/>
      <c r="G12" s="119"/>
      <c r="H12" s="119"/>
      <c r="I12" s="119"/>
      <c r="J12" s="122"/>
      <c r="K12" s="122"/>
      <c r="L12" s="122"/>
      <c r="M12" s="122"/>
      <c r="N12" s="119"/>
      <c r="O12" s="120"/>
    </row>
    <row r="13" spans="2:15" s="1" customFormat="1" ht="14.25" customHeight="1" x14ac:dyDescent="0.2">
      <c r="B13" s="184" t="s">
        <v>215</v>
      </c>
      <c r="C13" s="185"/>
      <c r="D13" s="186"/>
      <c r="E13" s="191" t="s">
        <v>296</v>
      </c>
      <c r="F13" s="192"/>
      <c r="G13" s="119"/>
      <c r="H13" s="119"/>
      <c r="I13" s="119"/>
      <c r="J13" s="122"/>
      <c r="K13" s="122"/>
      <c r="L13" s="122"/>
      <c r="M13" s="122"/>
      <c r="N13" s="119"/>
      <c r="O13" s="120"/>
    </row>
    <row r="14" spans="2:15" s="1" customFormat="1" ht="14.25" customHeight="1" x14ac:dyDescent="0.2">
      <c r="B14" s="207" t="s">
        <v>216</v>
      </c>
      <c r="C14" s="207"/>
      <c r="D14" s="207"/>
      <c r="E14" s="191" t="s">
        <v>235</v>
      </c>
      <c r="F14" s="192"/>
      <c r="G14" s="119"/>
      <c r="H14" s="119"/>
      <c r="I14" s="119"/>
      <c r="J14" s="122"/>
      <c r="K14" s="122"/>
      <c r="L14" s="122"/>
      <c r="M14" s="122"/>
      <c r="N14" s="119"/>
      <c r="O14" s="120"/>
    </row>
    <row r="15" spans="2:15" s="1" customFormat="1" ht="14.25" customHeight="1" x14ac:dyDescent="0.2">
      <c r="B15" s="220" t="s">
        <v>217</v>
      </c>
      <c r="C15" s="221"/>
      <c r="D15" s="222"/>
      <c r="E15" s="191" t="s">
        <v>236</v>
      </c>
      <c r="F15" s="192"/>
      <c r="G15" s="119"/>
      <c r="H15" s="119"/>
      <c r="I15" s="119"/>
      <c r="J15" s="122"/>
      <c r="K15" s="122"/>
      <c r="L15" s="122"/>
      <c r="M15" s="122"/>
      <c r="N15" s="119"/>
      <c r="O15" s="120"/>
    </row>
    <row r="16" spans="2:15" s="1" customFormat="1" ht="14.25" customHeight="1" x14ac:dyDescent="0.2">
      <c r="B16" s="184" t="s">
        <v>16</v>
      </c>
      <c r="C16" s="185"/>
      <c r="D16" s="186"/>
      <c r="E16" s="191" t="s">
        <v>312</v>
      </c>
      <c r="F16" s="192"/>
      <c r="G16" s="193"/>
      <c r="H16" s="171"/>
      <c r="I16" s="173"/>
      <c r="J16" s="102"/>
      <c r="K16" s="41" t="s">
        <v>25</v>
      </c>
      <c r="L16" s="52" t="s">
        <v>25</v>
      </c>
      <c r="M16" s="33"/>
      <c r="N16" s="165"/>
      <c r="O16" s="167"/>
    </row>
    <row r="17" spans="1:15" s="1" customFormat="1" ht="54" customHeight="1" x14ac:dyDescent="0.2">
      <c r="B17" s="7" t="s">
        <v>0</v>
      </c>
      <c r="C17" s="56"/>
      <c r="D17" s="174" t="s">
        <v>17</v>
      </c>
      <c r="E17" s="175"/>
      <c r="F17" s="176"/>
      <c r="G17" s="101" t="s">
        <v>63</v>
      </c>
      <c r="H17" s="101" t="s">
        <v>67</v>
      </c>
      <c r="I17" s="101" t="s">
        <v>69</v>
      </c>
      <c r="J17" s="8" t="s">
        <v>1</v>
      </c>
      <c r="K17" s="9" t="s">
        <v>2</v>
      </c>
      <c r="L17" s="9" t="s">
        <v>64</v>
      </c>
      <c r="M17" s="9" t="s">
        <v>65</v>
      </c>
      <c r="N17" s="9" t="s">
        <v>3</v>
      </c>
      <c r="O17" s="103" t="s">
        <v>4</v>
      </c>
    </row>
    <row r="18" spans="1:15" s="1" customFormat="1" ht="351.75" customHeight="1" x14ac:dyDescent="0.2">
      <c r="B18" s="328">
        <v>1</v>
      </c>
      <c r="C18" s="306">
        <v>10</v>
      </c>
      <c r="D18" s="330" t="s">
        <v>313</v>
      </c>
      <c r="E18" s="331"/>
      <c r="F18" s="332"/>
      <c r="G18" s="333" t="s">
        <v>314</v>
      </c>
      <c r="H18" s="336" t="s">
        <v>74</v>
      </c>
      <c r="I18" s="336" t="s">
        <v>143</v>
      </c>
      <c r="J18" s="338" t="s">
        <v>146</v>
      </c>
      <c r="K18" s="336">
        <v>8</v>
      </c>
      <c r="L18" s="336" t="s">
        <v>82</v>
      </c>
      <c r="M18" s="336" t="s">
        <v>152</v>
      </c>
      <c r="N18" s="340">
        <v>6750000</v>
      </c>
      <c r="O18" s="340">
        <f>N18*K18</f>
        <v>54000000</v>
      </c>
    </row>
    <row r="19" spans="1:15" s="1" customFormat="1" ht="50.25" customHeight="1" x14ac:dyDescent="0.2">
      <c r="B19" s="328"/>
      <c r="C19" s="307"/>
      <c r="D19" s="342" t="s">
        <v>150</v>
      </c>
      <c r="E19" s="342"/>
      <c r="F19" s="342"/>
      <c r="G19" s="334"/>
      <c r="H19" s="337"/>
      <c r="I19" s="337"/>
      <c r="J19" s="339"/>
      <c r="K19" s="337"/>
      <c r="L19" s="337"/>
      <c r="M19" s="337"/>
      <c r="N19" s="341"/>
      <c r="O19" s="341"/>
    </row>
    <row r="20" spans="1:15" s="1" customFormat="1" ht="43.5" customHeight="1" x14ac:dyDescent="0.2">
      <c r="B20" s="328"/>
      <c r="C20" s="307"/>
      <c r="D20" s="270" t="s">
        <v>147</v>
      </c>
      <c r="E20" s="270"/>
      <c r="F20" s="270"/>
      <c r="G20" s="334"/>
      <c r="H20" s="337"/>
      <c r="I20" s="337"/>
      <c r="J20" s="339"/>
      <c r="K20" s="337"/>
      <c r="L20" s="337"/>
      <c r="M20" s="337"/>
      <c r="N20" s="341"/>
      <c r="O20" s="341"/>
    </row>
    <row r="21" spans="1:15" s="1" customFormat="1" ht="66" customHeight="1" x14ac:dyDescent="0.2">
      <c r="B21" s="328"/>
      <c r="C21" s="307"/>
      <c r="D21" s="342" t="s">
        <v>151</v>
      </c>
      <c r="E21" s="342"/>
      <c r="F21" s="342"/>
      <c r="G21" s="334"/>
      <c r="H21" s="337"/>
      <c r="I21" s="337"/>
      <c r="J21" s="339"/>
      <c r="K21" s="337"/>
      <c r="L21" s="337"/>
      <c r="M21" s="337"/>
      <c r="N21" s="341"/>
      <c r="O21" s="341"/>
    </row>
    <row r="22" spans="1:15" s="1" customFormat="1" ht="48" customHeight="1" x14ac:dyDescent="0.2">
      <c r="B22" s="328"/>
      <c r="C22" s="307"/>
      <c r="D22" s="342" t="s">
        <v>148</v>
      </c>
      <c r="E22" s="342"/>
      <c r="F22" s="342"/>
      <c r="G22" s="334"/>
      <c r="H22" s="337"/>
      <c r="I22" s="337"/>
      <c r="J22" s="339"/>
      <c r="K22" s="337"/>
      <c r="L22" s="337"/>
      <c r="M22" s="337"/>
      <c r="N22" s="341"/>
      <c r="O22" s="341"/>
    </row>
    <row r="23" spans="1:15" s="1" customFormat="1" ht="85.5" customHeight="1" x14ac:dyDescent="0.2">
      <c r="B23" s="329"/>
      <c r="C23" s="307"/>
      <c r="D23" s="343" t="s">
        <v>149</v>
      </c>
      <c r="E23" s="343"/>
      <c r="F23" s="343"/>
      <c r="G23" s="335"/>
      <c r="H23" s="337"/>
      <c r="I23" s="337"/>
      <c r="J23" s="339"/>
      <c r="K23" s="337"/>
      <c r="L23" s="337"/>
      <c r="M23" s="337"/>
      <c r="N23" s="341"/>
      <c r="O23" s="341"/>
    </row>
    <row r="24" spans="1:15" s="1" customFormat="1" ht="27.75" customHeight="1" x14ac:dyDescent="0.2">
      <c r="A24" s="155"/>
      <c r="B24" s="326" t="s">
        <v>315</v>
      </c>
      <c r="C24" s="327"/>
      <c r="D24" s="327"/>
      <c r="E24" s="327"/>
      <c r="F24" s="156"/>
      <c r="G24" s="157"/>
      <c r="H24" s="158"/>
      <c r="I24" s="158"/>
      <c r="J24" s="159"/>
      <c r="K24" s="158"/>
      <c r="L24" s="158"/>
      <c r="M24" s="158"/>
      <c r="N24" s="160"/>
      <c r="O24" s="161">
        <f>SUM(O18)</f>
        <v>54000000</v>
      </c>
    </row>
  </sheetData>
  <mergeCells count="53">
    <mergeCell ref="E13:F13"/>
    <mergeCell ref="B12:D12"/>
    <mergeCell ref="B13:D13"/>
    <mergeCell ref="B14:D14"/>
    <mergeCell ref="B15:D15"/>
    <mergeCell ref="L18:L23"/>
    <mergeCell ref="M18:M23"/>
    <mergeCell ref="B1:O1"/>
    <mergeCell ref="B2:D2"/>
    <mergeCell ref="G2:O2"/>
    <mergeCell ref="B3:D3"/>
    <mergeCell ref="E3:O3"/>
    <mergeCell ref="E4:E7"/>
    <mergeCell ref="F4:F7"/>
    <mergeCell ref="B11:D11"/>
    <mergeCell ref="E11:F11"/>
    <mergeCell ref="B16:D16"/>
    <mergeCell ref="E16:G16"/>
    <mergeCell ref="E15:F15"/>
    <mergeCell ref="E14:F14"/>
    <mergeCell ref="E12:F12"/>
    <mergeCell ref="E9:O9"/>
    <mergeCell ref="B10:D10"/>
    <mergeCell ref="E10:O10"/>
    <mergeCell ref="G18:G23"/>
    <mergeCell ref="H18:H23"/>
    <mergeCell ref="I18:I23"/>
    <mergeCell ref="J18:J23"/>
    <mergeCell ref="K18:K23"/>
    <mergeCell ref="H16:I16"/>
    <mergeCell ref="N18:N23"/>
    <mergeCell ref="O18:O23"/>
    <mergeCell ref="D19:F19"/>
    <mergeCell ref="D20:F20"/>
    <mergeCell ref="D21:F21"/>
    <mergeCell ref="D22:F22"/>
    <mergeCell ref="D23:F23"/>
    <mergeCell ref="B24:E24"/>
    <mergeCell ref="N16:O16"/>
    <mergeCell ref="B4:C7"/>
    <mergeCell ref="D4:D7"/>
    <mergeCell ref="G4:G7"/>
    <mergeCell ref="I4:O4"/>
    <mergeCell ref="I5:O5"/>
    <mergeCell ref="I6:O6"/>
    <mergeCell ref="I7:O7"/>
    <mergeCell ref="D17:F17"/>
    <mergeCell ref="B18:B23"/>
    <mergeCell ref="C18:C23"/>
    <mergeCell ref="D18:F18"/>
    <mergeCell ref="B8:D8"/>
    <mergeCell ref="E8:O8"/>
    <mergeCell ref="B9:D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PIC HC 2023</vt:lpstr>
      <vt:lpstr>PIC DIFERENCIAL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LREINA</dc:creator>
  <cp:lastModifiedBy>User</cp:lastModifiedBy>
  <cp:lastPrinted>2022-07-26T21:18:50Z</cp:lastPrinted>
  <dcterms:created xsi:type="dcterms:W3CDTF">2020-03-06T13:13:24Z</dcterms:created>
  <dcterms:modified xsi:type="dcterms:W3CDTF">2023-04-10T14:28:09Z</dcterms:modified>
</cp:coreProperties>
</file>